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195" windowWidth="10350" windowHeight="7155" tabRatio="672" activeTab="1"/>
  </bookViews>
  <sheets>
    <sheet name="報名單位資料" sheetId="1" r:id="rId1"/>
    <sheet name="10306龍潭選拔報名表" sheetId="2" r:id="rId2"/>
    <sheet name="範例" sheetId="3" r:id="rId3"/>
    <sheet name="年齡轉換" sheetId="4" state="hidden" r:id="rId4"/>
    <sheet name="年齡轉換_範例" sheetId="5" state="hidden" r:id="rId5"/>
    <sheet name="級別分布表" sheetId="6" state="hidden" r:id="rId6"/>
    <sheet name="級別資料表" sheetId="7" state="hidden" r:id="rId7"/>
    <sheet name="參數設定表" sheetId="8" state="hidden" r:id="rId8"/>
  </sheets>
  <definedNames>
    <definedName name="_xlnm.Print_Area" localSheetId="1">'10306龍潭選拔報名表'!$A$1:$O$38</definedName>
    <definedName name="_xlnm.Print_Area" localSheetId="7">'參數設定表'!$A$1:$O$38</definedName>
    <definedName name="_xlnm.Print_Area" localSheetId="0">'報名單位資料'!$A$1:$K$5</definedName>
    <definedName name="_xlnm.Print_Area" localSheetId="2">'範例'!$A$1:$O$38</definedName>
    <definedName name="_xlnm.Print_Titles" localSheetId="1">'10306龍潭選拔報名表'!$1:$3</definedName>
    <definedName name="_xlnm.Print_Titles" localSheetId="7">'參數設定表'!$1:$3</definedName>
    <definedName name="_xlnm.Print_Titles" localSheetId="0">'報名單位資料'!$1:$5</definedName>
    <definedName name="_xlnm.Print_Titles" localSheetId="2">'範例'!$1:$3</definedName>
  </definedNames>
  <calcPr fullCalcOnLoad="1"/>
</workbook>
</file>

<file path=xl/comments1.xml><?xml version="1.0" encoding="utf-8"?>
<comments xmlns="http://schemas.openxmlformats.org/spreadsheetml/2006/main">
  <authors>
    <author>wrh</author>
  </authors>
  <commentList>
    <comment ref="B1" authorId="0">
      <text>
        <r>
          <rPr>
            <sz val="12"/>
            <color indexed="10"/>
            <rFont val="新細明體"/>
            <family val="1"/>
          </rPr>
          <t>只有藍色區域可以編輯</t>
        </r>
        <r>
          <rPr>
            <sz val="12"/>
            <rFont val="新細明體"/>
            <family val="1"/>
          </rPr>
          <t xml:space="preserve">
【隊伍名稱】填隊伍全名，12字以內，將列印於獎狀上。
【隊伍簡稱】最多四字，超過則主辦單位自行取四字。
本報名表名稱請存為：10306龍潭選拔_隊伍名稱.xls</t>
        </r>
      </text>
    </comment>
    <comment ref="E3" authorId="0">
      <text>
        <r>
          <rPr>
            <sz val="12"/>
            <rFont val="新細明體"/>
            <family val="1"/>
          </rPr>
          <t xml:space="preserve">在【藍色區域】內填姓名與手機。
</t>
        </r>
      </text>
    </comment>
  </commentList>
</comments>
</file>

<file path=xl/comments2.xml><?xml version="1.0" encoding="utf-8"?>
<comments xmlns="http://schemas.openxmlformats.org/spreadsheetml/2006/main">
  <authors>
    <author>wrh</author>
    <author>lirongchu</author>
  </authors>
  <commentList>
    <comment ref="D3" authorId="0">
      <text>
        <r>
          <rPr>
            <sz val="12"/>
            <rFont val="新細明體"/>
            <family val="1"/>
          </rPr>
          <t>填藍色區域內即可。填入時勿加入空格。性別填【男】或【女】，可交叉排列無妨。多餘的列不須刪除。若需增加隊員，請在9-40列任一列上【插入列】即可。</t>
        </r>
      </text>
    </comment>
    <comment ref="O2" authorId="0">
      <text>
        <r>
          <rPr>
            <sz val="12"/>
            <rFont val="新細明體"/>
            <family val="1"/>
          </rPr>
          <t>本欄免填，公式自動統計。</t>
        </r>
        <r>
          <rPr>
            <sz val="12"/>
            <color indexed="10"/>
            <rFont val="新細明體"/>
            <family val="1"/>
          </rPr>
          <t>個人單項不得超過2項，本欄小計超過2會以紅字顯示。</t>
        </r>
      </text>
    </comment>
    <comment ref="E36" authorId="0">
      <text>
        <r>
          <rPr>
            <sz val="12"/>
            <rFont val="新細明體"/>
            <family val="1"/>
          </rPr>
          <t>此三列(綠或橙色底)免填，公式自動統計各項參加人數，大會限制每人限報3項個人項目。</t>
        </r>
      </text>
    </comment>
    <comment ref="B36" authorId="0">
      <text>
        <r>
          <rPr>
            <sz val="12"/>
            <rFont val="新細明體"/>
            <family val="1"/>
          </rPr>
          <t>本格)免填，公式自動統計各隊隊員人數，</t>
        </r>
      </text>
    </comment>
    <comment ref="A35" authorId="0">
      <text>
        <r>
          <rPr>
            <sz val="12"/>
            <rFont val="新細明體"/>
            <family val="1"/>
          </rPr>
          <t>本表預設32位隊員，若人數不足32，將多餘的列的內容刪除即可。若人數超過32，可點選任一隊員，然後插入列。男女隊員可交叉填寫。請不要在本表最後一列【隊員人數】上方插入列，否則會影響表格公式自動擴充功能。</t>
        </r>
      </text>
    </comment>
    <comment ref="E4" authorId="1">
      <text>
        <r>
          <rPr>
            <b/>
            <sz val="9"/>
            <rFont val="新細明體"/>
            <family val="1"/>
          </rPr>
          <t>點選E4儲存格，功能表中選【視窗】、【凍結窗格】，即可保留隊員名單與比賽項目顯示在視窗內。在凍結窗格狀態下，【視窗】、【取消凍結窗格】可恢復正常顯示。</t>
        </r>
      </text>
    </comment>
    <comment ref="C4" authorId="0">
      <text>
        <r>
          <rPr>
            <sz val="9"/>
            <rFont val="新細明體"/>
            <family val="1"/>
          </rPr>
          <t>91或88年次者必須輸入正確生日，如910223；其他出生年次者，若只知出生年次，則出生月日可填0101即可(如890101，生日月日不重要，但必須為正確日期格式)。</t>
        </r>
      </text>
    </comment>
  </commentList>
</comments>
</file>

<file path=xl/comments3.xml><?xml version="1.0" encoding="utf-8"?>
<comments xmlns="http://schemas.openxmlformats.org/spreadsheetml/2006/main">
  <authors>
    <author>wrh</author>
    <author>lirongchu</author>
  </authors>
  <commentList>
    <comment ref="D3" authorId="0">
      <text>
        <r>
          <rPr>
            <sz val="12"/>
            <rFont val="新細明體"/>
            <family val="1"/>
          </rPr>
          <t>填藍色區域內即可。填入時勿加入空格。性別填【男】或【女】，可交叉排列無妨。多餘的列不須刪除。若需增加隊員，請在9-40列任一列上【插入列】即可。</t>
        </r>
      </text>
    </comment>
    <comment ref="O2" authorId="0">
      <text>
        <r>
          <rPr>
            <sz val="12"/>
            <rFont val="新細明體"/>
            <family val="1"/>
          </rPr>
          <t>本欄免填，公式自動統計。</t>
        </r>
        <r>
          <rPr>
            <sz val="12"/>
            <color indexed="10"/>
            <rFont val="新細明體"/>
            <family val="1"/>
          </rPr>
          <t>個人單項不得超過2項，本欄小計超過2會以紅字顯示。</t>
        </r>
      </text>
    </comment>
    <comment ref="E36" authorId="0">
      <text>
        <r>
          <rPr>
            <sz val="12"/>
            <rFont val="新細明體"/>
            <family val="1"/>
          </rPr>
          <t>此三列(綠或橙色底)免填，公式自動統計各項參加人數，</t>
        </r>
        <r>
          <rPr>
            <sz val="12"/>
            <color indexed="10"/>
            <rFont val="新細明體"/>
            <family val="1"/>
          </rPr>
          <t>大會限制每人限報3項個人項目。</t>
        </r>
      </text>
    </comment>
    <comment ref="B36" authorId="0">
      <text>
        <r>
          <rPr>
            <sz val="12"/>
            <rFont val="新細明體"/>
            <family val="1"/>
          </rPr>
          <t>本格)免填，公式自動統計各隊隊員人數，</t>
        </r>
      </text>
    </comment>
    <comment ref="A35" authorId="0">
      <text>
        <r>
          <rPr>
            <sz val="12"/>
            <rFont val="新細明體"/>
            <family val="1"/>
          </rPr>
          <t>本表預設32位隊員，若人數不足32，將多餘的列的內容刪除即可。若人數超過32，可點選任一隊員，然後插入列。男女隊員可交叉填寫。請不要在本表最後一列【隊員人數】上方插入列，否則會影響表格公式自動擴充功能。</t>
        </r>
      </text>
    </comment>
    <comment ref="E4" authorId="1">
      <text>
        <r>
          <rPr>
            <b/>
            <sz val="9"/>
            <rFont val="新細明體"/>
            <family val="1"/>
          </rPr>
          <t>點選E4儲存格，功能表中選【視窗】、【凍結窗格】，即可保留隊員名單與比賽項目顯示在視窗內。在凍結窗格狀態下，【視窗】、【取消凍結窗格】可恢復正常顯示。</t>
        </r>
      </text>
    </comment>
    <comment ref="C4" authorId="0">
      <text>
        <r>
          <rPr>
            <sz val="9"/>
            <rFont val="新細明體"/>
            <family val="1"/>
          </rPr>
          <t>91或88年次者必須輸入正確生日，如910223；其他出生年次者，若只知出生年次，則出生月日可填0101即可(如890101，生日月日不重要，但必須為正確日期格式)。</t>
        </r>
      </text>
    </comment>
  </commentList>
</comments>
</file>

<file path=xl/comments4.xml><?xml version="1.0" encoding="utf-8"?>
<comments xmlns="http://schemas.openxmlformats.org/spreadsheetml/2006/main">
  <authors>
    <author>wrh</author>
  </authors>
  <commentList>
    <comment ref="E1" authorId="0">
      <text>
        <r>
          <rPr>
            <b/>
            <sz val="9"/>
            <rFont val="新細明體"/>
            <family val="1"/>
          </rPr>
          <t>wrh:</t>
        </r>
        <r>
          <rPr>
            <sz val="9"/>
            <rFont val="新細明體"/>
            <family val="1"/>
          </rPr>
          <t xml:space="preserve">
這裡年齡的算法以Julian date計算，會造成困擾。MATLAB程式碼以年月日分開計算。</t>
        </r>
      </text>
    </comment>
  </commentList>
</comments>
</file>

<file path=xl/comments5.xml><?xml version="1.0" encoding="utf-8"?>
<comments xmlns="http://schemas.openxmlformats.org/spreadsheetml/2006/main">
  <authors>
    <author>wrh</author>
  </authors>
  <commentList>
    <comment ref="E1" authorId="0">
      <text>
        <r>
          <rPr>
            <b/>
            <sz val="9"/>
            <rFont val="新細明體"/>
            <family val="1"/>
          </rPr>
          <t>wrh:</t>
        </r>
        <r>
          <rPr>
            <sz val="9"/>
            <rFont val="新細明體"/>
            <family val="1"/>
          </rPr>
          <t xml:space="preserve">
這裡年齡的算法以Julian date計算，會造成困擾。MATLAB程式碼以年月日分開計算。</t>
        </r>
      </text>
    </comment>
  </commentList>
</comments>
</file>

<file path=xl/comments6.xml><?xml version="1.0" encoding="utf-8"?>
<comments xmlns="http://schemas.openxmlformats.org/spreadsheetml/2006/main">
  <authors>
    <author>wrh</author>
  </authors>
  <commentList>
    <comment ref="C1" authorId="0">
      <text>
        <r>
          <rPr>
            <b/>
            <sz val="9"/>
            <rFont val="新細明體"/>
            <family val="1"/>
          </rPr>
          <t>wrh:</t>
        </r>
        <r>
          <rPr>
            <sz val="9"/>
            <rFont val="新細明體"/>
            <family val="1"/>
          </rPr>
          <t xml:space="preserve">
級別手動輸入，複製貼上就好，省得寫好幾層的if公式。</t>
        </r>
      </text>
    </comment>
  </commentList>
</comments>
</file>

<file path=xl/comments7.xml><?xml version="1.0" encoding="utf-8"?>
<comments xmlns="http://schemas.openxmlformats.org/spreadsheetml/2006/main">
  <authors>
    <author>wrh</author>
  </authors>
  <commentList>
    <comment ref="B2" authorId="0">
      <text>
        <r>
          <rPr>
            <b/>
            <sz val="9"/>
            <rFont val="新細明體"/>
            <family val="1"/>
          </rPr>
          <t>wrh:</t>
        </r>
        <r>
          <rPr>
            <sz val="9"/>
            <rFont val="新細明體"/>
            <family val="1"/>
          </rPr>
          <t xml:space="preserve">
年齡計算以2013/8/31-生日為準。例如，2001/09/01出生者為不足12歲。可報名國小組。2001/09/31出生者為滿12歲，必須報名國中組。</t>
        </r>
      </text>
    </comment>
    <comment ref="C3" authorId="0">
      <text>
        <r>
          <rPr>
            <b/>
            <sz val="9"/>
            <rFont val="新細明體"/>
            <family val="1"/>
          </rPr>
          <t>wrh:</t>
        </r>
        <r>
          <rPr>
            <sz val="9"/>
            <rFont val="新細明體"/>
            <family val="1"/>
          </rPr>
          <t xml:space="preserve">
年齡計算以2013/8/31-生日為準。例如，2001/09/01出生者為不足12歲。可報名國小組。2001/09/31出生者為滿12歲，必須報名國中組。1998/8/31出生者，滿15足歲，需報名社會組。1998/9/1出生者，未滿15足歲，得報名國中組。</t>
        </r>
      </text>
    </comment>
    <comment ref="A3" authorId="0">
      <text>
        <r>
          <rPr>
            <b/>
            <sz val="9"/>
            <rFont val="新細明體"/>
            <family val="1"/>
          </rPr>
          <t>wrh:</t>
        </r>
        <r>
          <rPr>
            <sz val="9"/>
            <rFont val="新細明體"/>
            <family val="1"/>
          </rPr>
          <t xml:space="preserve">
下一級的最高年齡不能和上一級的最低年齡相同。因為程式碼分級時，上下都包含(&lt;=或&gt;)。</t>
        </r>
      </text>
    </comment>
  </commentList>
</comments>
</file>

<file path=xl/comments8.xml><?xml version="1.0" encoding="utf-8"?>
<comments xmlns="http://schemas.openxmlformats.org/spreadsheetml/2006/main">
  <authors>
    <author>wrh</author>
    <author>lirongchu</author>
  </authors>
  <commentList>
    <comment ref="D3" authorId="0">
      <text>
        <r>
          <rPr>
            <sz val="12"/>
            <rFont val="新細明體"/>
            <family val="1"/>
          </rPr>
          <t>填藍色區域內即可。填入時勿加入空格。性別填【男】或【女】，可交叉排列無妨。多餘的列不須刪除。若需增加隊員，請在9-40列任一列上【插入列】即可。</t>
        </r>
      </text>
    </comment>
    <comment ref="O2" authorId="0">
      <text>
        <r>
          <rPr>
            <sz val="12"/>
            <rFont val="新細明體"/>
            <family val="1"/>
          </rPr>
          <t>本欄免填，公式自動統計。</t>
        </r>
        <r>
          <rPr>
            <sz val="12"/>
            <color indexed="10"/>
            <rFont val="新細明體"/>
            <family val="1"/>
          </rPr>
          <t>個人單項不得超過2項，本欄小計超過2會以紅字顯示。</t>
        </r>
      </text>
    </comment>
    <comment ref="E36" authorId="0">
      <text>
        <r>
          <rPr>
            <sz val="12"/>
            <rFont val="新細明體"/>
            <family val="1"/>
          </rPr>
          <t>此三列(填綠或橙色底)免填，公式自動統計各項參加人數，</t>
        </r>
        <r>
          <rPr>
            <sz val="12"/>
            <color indexed="10"/>
            <rFont val="新細明體"/>
            <family val="1"/>
          </rPr>
          <t>大會限制每人限報2項個人項目(不含接力)。國小甲組若接力人數不足，可以乙組選手替補，但國小甲組選手不得參加乙組接力</t>
        </r>
        <r>
          <rPr>
            <sz val="12"/>
            <rFont val="新細明體"/>
            <family val="1"/>
          </rPr>
          <t>。個人賽不能跨級報名。</t>
        </r>
      </text>
    </comment>
    <comment ref="B36" authorId="0">
      <text>
        <r>
          <rPr>
            <sz val="12"/>
            <rFont val="新細明體"/>
            <family val="1"/>
          </rPr>
          <t>本格)免填，公式自動統計各隊隊員人數，</t>
        </r>
      </text>
    </comment>
    <comment ref="A35" authorId="0">
      <text>
        <r>
          <rPr>
            <sz val="12"/>
            <rFont val="新細明體"/>
            <family val="1"/>
          </rPr>
          <t>本表預設32位隊員，若人數不足32，將多餘的列的內容刪除即可。若人數超過32，可點選任一隊員，然後插入列。男女隊員可交叉填寫。請不要在本表最後一列【隊員人數】上方插入列，否則會影響表格公式自動擴充功能。</t>
        </r>
      </text>
    </comment>
    <comment ref="E4" authorId="1">
      <text>
        <r>
          <rPr>
            <b/>
            <sz val="9"/>
            <rFont val="新細明體"/>
            <family val="1"/>
          </rPr>
          <t>點選E4儲存格，功能表中選【視窗】、【凍結窗格】，即可保留隊員名單與比賽項目顯示在視窗內。在凍結窗格狀態下，【視窗】、【取消凍結窗格】可恢復正常顯示。</t>
        </r>
      </text>
    </comment>
    <comment ref="C4" authorId="0">
      <text>
        <r>
          <rPr>
            <b/>
            <sz val="9"/>
            <rFont val="新細明體"/>
            <family val="1"/>
          </rPr>
          <t>wrh:</t>
        </r>
        <r>
          <rPr>
            <sz val="9"/>
            <rFont val="新細明體"/>
            <family val="1"/>
          </rPr>
          <t xml:space="preserve">
90或87年次者必須輸入正確生日，其他出生年次者，輸入正確出生年次，月日可填0101即可(如890101，生日月日不重要，但必須為正確日期格式)，或輸入正確生日亦可。</t>
        </r>
      </text>
    </comment>
  </commentList>
</comments>
</file>

<file path=xl/sharedStrings.xml><?xml version="1.0" encoding="utf-8"?>
<sst xmlns="http://schemas.openxmlformats.org/spreadsheetml/2006/main" count="275" uniqueCount="91">
  <si>
    <t>100M蛙式</t>
  </si>
  <si>
    <t>隊伍名稱</t>
  </si>
  <si>
    <t>隊伍簡稱</t>
  </si>
  <si>
    <t>領隊：</t>
  </si>
  <si>
    <t>電話：</t>
  </si>
  <si>
    <t>管理：</t>
  </si>
  <si>
    <t>朱OO</t>
  </si>
  <si>
    <t>吳00</t>
  </si>
  <si>
    <t>陳00</t>
  </si>
  <si>
    <t>教練：</t>
  </si>
  <si>
    <t>今年民國</t>
  </si>
  <si>
    <t>龍潭國小</t>
  </si>
  <si>
    <t>0920-123456</t>
  </si>
  <si>
    <t>個人競賽類項數小計</t>
  </si>
  <si>
    <t>姓名</t>
  </si>
  <si>
    <t>性別</t>
  </si>
  <si>
    <t>男女個人</t>
  </si>
  <si>
    <t>隊員人數</t>
  </si>
  <si>
    <t>本項參賽人數</t>
  </si>
  <si>
    <t>本項男選手人數</t>
  </si>
  <si>
    <t>本項女選手人數</t>
  </si>
  <si>
    <r>
      <t xml:space="preserve">隊員名單：
</t>
    </r>
    <r>
      <rPr>
        <b/>
        <sz val="12"/>
        <color indexed="10"/>
        <rFont val="標楷體"/>
        <family val="4"/>
      </rPr>
      <t>把游標移到右上角有紅色三角形的儲存格，可看到填寫使用說明</t>
    </r>
  </si>
  <si>
    <t>男女個人</t>
  </si>
  <si>
    <t>個人競賽類項數小計</t>
  </si>
  <si>
    <t>姓名</t>
  </si>
  <si>
    <t>性別</t>
  </si>
  <si>
    <t>隊員人數</t>
  </si>
  <si>
    <t>本項參賽人數</t>
  </si>
  <si>
    <t>本項男選手人數</t>
  </si>
  <si>
    <t>本項女選手人數</t>
  </si>
  <si>
    <t>參賽人數</t>
  </si>
  <si>
    <t>分齡級數</t>
  </si>
  <si>
    <t>水道數</t>
  </si>
  <si>
    <t>取名次數</t>
  </si>
  <si>
    <t>賽程順序</t>
  </si>
  <si>
    <t>積分倍率</t>
  </si>
  <si>
    <t>50M自由式</t>
  </si>
  <si>
    <t>200M自由式</t>
  </si>
  <si>
    <t>50M仰式</t>
  </si>
  <si>
    <t>50M蛙式</t>
  </si>
  <si>
    <t>50M蝶式</t>
  </si>
  <si>
    <t>100M蝶式</t>
  </si>
  <si>
    <t>100M自由式</t>
  </si>
  <si>
    <t>100M仰式</t>
  </si>
  <si>
    <t>民國生日(6碼數字，如：880906)</t>
  </si>
  <si>
    <t>組別(本欄免填，自動帶出。)</t>
  </si>
  <si>
    <t>級別</t>
  </si>
  <si>
    <t>最低年齡</t>
  </si>
  <si>
    <t>最高年齡</t>
  </si>
  <si>
    <t>壯年</t>
  </si>
  <si>
    <t>長青</t>
  </si>
  <si>
    <t>出生民國年度</t>
  </si>
  <si>
    <t>年齡</t>
  </si>
  <si>
    <t>級別</t>
  </si>
  <si>
    <t>無此歲級</t>
  </si>
  <si>
    <t>青年</t>
  </si>
  <si>
    <t>中年</t>
  </si>
  <si>
    <t>國小高年級</t>
  </si>
  <si>
    <t>國小中年級</t>
  </si>
  <si>
    <t>國小低年級</t>
  </si>
  <si>
    <t>6碼國曆生日</t>
  </si>
  <si>
    <t>西元生日</t>
  </si>
  <si>
    <t>國曆生日</t>
  </si>
  <si>
    <t>國小基準日</t>
  </si>
  <si>
    <t>組別</t>
  </si>
  <si>
    <t>國小</t>
  </si>
  <si>
    <t>國中</t>
  </si>
  <si>
    <t>社會</t>
  </si>
  <si>
    <r>
      <t xml:space="preserve">隊員名單：
</t>
    </r>
    <r>
      <rPr>
        <b/>
        <sz val="12"/>
        <color indexed="10"/>
        <rFont val="標楷體"/>
        <family val="4"/>
      </rPr>
      <t>把游標移到右上角有紅色三角形的儲存格，可看到填寫使用說明</t>
    </r>
  </si>
  <si>
    <t>100M自由式</t>
  </si>
  <si>
    <t>100M蛙式</t>
  </si>
  <si>
    <t>100M仰式</t>
  </si>
  <si>
    <t>個人競賽類項數小計</t>
  </si>
  <si>
    <t>姓名</t>
  </si>
  <si>
    <t>性別</t>
  </si>
  <si>
    <t>民國生日(6碼數字，如：880906)</t>
  </si>
  <si>
    <t>組別(本欄免填，自動帶出。)</t>
  </si>
  <si>
    <t>男女個人</t>
  </si>
  <si>
    <t>隊員人數</t>
  </si>
  <si>
    <t>本項參賽人數</t>
  </si>
  <si>
    <t>本項男選手人數</t>
  </si>
  <si>
    <t>本項女選手人數</t>
  </si>
  <si>
    <t>王大明(範例)</t>
  </si>
  <si>
    <t>男</t>
  </si>
  <si>
    <t>陳小容(範例)</t>
  </si>
  <si>
    <t>女</t>
  </si>
  <si>
    <t>比賽項目(個人項目有參賽者填1，無免填。不要用其他符號)</t>
  </si>
  <si>
    <t>200M混合式</t>
  </si>
  <si>
    <t>組別</t>
  </si>
  <si>
    <t>龍潭國民小學</t>
  </si>
  <si>
    <r>
      <t xml:space="preserve">隊員名單：
</t>
    </r>
    <r>
      <rPr>
        <b/>
        <sz val="12"/>
        <color indexed="10"/>
        <rFont val="標楷體"/>
        <family val="4"/>
      </rPr>
      <t>只有藍色區域可以編輯。
把游標移到右上角有紅色三角形的儲存格，可看到填寫使用說明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</si>
</sst>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_-&quot;$&quot;* #,##0_-;\-&quot;$&quot;* #,##0_-;_-&quot;$&quot;* &quot;-&quot;??_-;_-@_-"/>
    <numFmt numFmtId="181" formatCode="0_);[Red]\(0\)"/>
    <numFmt numFmtId="182" formatCode="&quot;$&quot;#,##0"/>
    <numFmt numFmtId="183" formatCode="m&quot;月&quot;d&quot;日&quot;"/>
    <numFmt numFmtId="184" formatCode="yyyy&quot;年&quot;mm&quot;月&quot;dd&quot;日&quot;"/>
    <numFmt numFmtId="185" formatCode="0.00_);[Red]\(0.00\)"/>
    <numFmt numFmtId="186" formatCode="mmm\-yyyy"/>
    <numFmt numFmtId="187" formatCode="0.000_);[Red]\(0.000\)"/>
    <numFmt numFmtId="188" formatCode="0.0000_);[Red]\(0.0000\)"/>
    <numFmt numFmtId="189" formatCode="0.00000_);[Red]\(0.00000\)"/>
  </numFmts>
  <fonts count="55">
    <font>
      <sz val="12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9"/>
      <name val="新細明體"/>
      <family val="1"/>
    </font>
    <font>
      <sz val="11"/>
      <name val="標楷體"/>
      <family val="4"/>
    </font>
    <font>
      <b/>
      <sz val="9"/>
      <name val="新細明體"/>
      <family val="1"/>
    </font>
    <font>
      <b/>
      <sz val="10"/>
      <name val="標楷體"/>
      <family val="4"/>
    </font>
    <font>
      <b/>
      <sz val="1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標楷體"/>
      <family val="4"/>
    </font>
    <font>
      <sz val="14"/>
      <color indexed="10"/>
      <name val="標楷體"/>
      <family val="4"/>
    </font>
    <font>
      <b/>
      <sz val="14"/>
      <color indexed="12"/>
      <name val="標楷體"/>
      <family val="4"/>
    </font>
    <font>
      <sz val="16"/>
      <name val="新細明體"/>
      <family val="1"/>
    </font>
    <font>
      <b/>
      <sz val="22"/>
      <name val="標楷體"/>
      <family val="4"/>
    </font>
    <font>
      <sz val="12"/>
      <name val="微軟正黑體"/>
      <family val="2"/>
    </font>
    <font>
      <sz val="12"/>
      <color indexed="10"/>
      <name val="新細明體"/>
      <family val="1"/>
    </font>
    <font>
      <b/>
      <sz val="12"/>
      <color indexed="12"/>
      <name val="標楷體"/>
      <family val="4"/>
    </font>
    <font>
      <sz val="12"/>
      <name val="Times New Roman"/>
      <family val="1"/>
    </font>
    <font>
      <b/>
      <sz val="12"/>
      <color indexed="10"/>
      <name val="標楷體"/>
      <family val="4"/>
    </font>
    <font>
      <sz val="12"/>
      <color indexed="1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double"/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97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79" fontId="1" fillId="0" borderId="0" xfId="0" applyNumberFormat="1" applyFont="1" applyBorder="1" applyAlignment="1">
      <alignment horizontal="center"/>
    </xf>
    <xf numFmtId="179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7" fillId="34" borderId="12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8" fillId="35" borderId="11" xfId="0" applyFont="1" applyFill="1" applyBorder="1" applyAlignment="1">
      <alignment horizontal="center" vertical="center"/>
    </xf>
    <xf numFmtId="0" fontId="18" fillId="36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2" fillId="34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8" fillId="36" borderId="14" xfId="0" applyFont="1" applyFill="1" applyBorder="1" applyAlignment="1">
      <alignment horizontal="center" vertical="center"/>
    </xf>
    <xf numFmtId="0" fontId="17" fillId="34" borderId="22" xfId="0" applyFont="1" applyFill="1" applyBorder="1" applyAlignment="1">
      <alignment horizontal="center" vertical="center"/>
    </xf>
    <xf numFmtId="0" fontId="17" fillId="34" borderId="23" xfId="0" applyFont="1" applyFill="1" applyBorder="1" applyAlignment="1">
      <alignment horizontal="center" vertical="center"/>
    </xf>
    <xf numFmtId="0" fontId="17" fillId="34" borderId="24" xfId="0" applyFont="1" applyFill="1" applyBorder="1" applyAlignment="1">
      <alignment horizontal="center" vertical="center"/>
    </xf>
    <xf numFmtId="0" fontId="18" fillId="36" borderId="23" xfId="0" applyFont="1" applyFill="1" applyBorder="1" applyAlignment="1">
      <alignment horizontal="center" vertical="center"/>
    </xf>
    <xf numFmtId="0" fontId="18" fillId="36" borderId="25" xfId="0" applyFont="1" applyFill="1" applyBorder="1" applyAlignment="1">
      <alignment horizontal="center" vertical="center"/>
    </xf>
    <xf numFmtId="0" fontId="1" fillId="37" borderId="26" xfId="0" applyFont="1" applyFill="1" applyBorder="1" applyAlignment="1">
      <alignment horizontal="center"/>
    </xf>
    <xf numFmtId="0" fontId="18" fillId="35" borderId="27" xfId="0" applyFont="1" applyFill="1" applyBorder="1" applyAlignment="1">
      <alignment horizontal="center" vertical="center"/>
    </xf>
    <xf numFmtId="0" fontId="18" fillId="35" borderId="28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 wrapText="1"/>
    </xf>
    <xf numFmtId="0" fontId="18" fillId="35" borderId="23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 wrapText="1"/>
    </xf>
    <xf numFmtId="0" fontId="12" fillId="34" borderId="29" xfId="0" applyFont="1" applyFill="1" applyBorder="1" applyAlignment="1">
      <alignment horizontal="center" vertical="center"/>
    </xf>
    <xf numFmtId="0" fontId="12" fillId="34" borderId="30" xfId="0" applyFont="1" applyFill="1" applyBorder="1" applyAlignment="1">
      <alignment horizontal="center" vertical="center"/>
    </xf>
    <xf numFmtId="0" fontId="1" fillId="37" borderId="31" xfId="0" applyFont="1" applyFill="1" applyBorder="1" applyAlignment="1">
      <alignment horizontal="center" vertical="center"/>
    </xf>
    <xf numFmtId="0" fontId="1" fillId="37" borderId="32" xfId="0" applyFont="1" applyFill="1" applyBorder="1" applyAlignment="1">
      <alignment horizontal="center" vertical="center"/>
    </xf>
    <xf numFmtId="0" fontId="1" fillId="38" borderId="18" xfId="0" applyFont="1" applyFill="1" applyBorder="1" applyAlignment="1">
      <alignment horizontal="center" vertical="center"/>
    </xf>
    <xf numFmtId="179" fontId="1" fillId="37" borderId="32" xfId="0" applyNumberFormat="1" applyFont="1" applyFill="1" applyBorder="1" applyAlignment="1">
      <alignment horizontal="center" vertical="center" wrapText="1"/>
    </xf>
    <xf numFmtId="0" fontId="1" fillId="39" borderId="33" xfId="0" applyFont="1" applyFill="1" applyBorder="1" applyAlignment="1">
      <alignment horizontal="center" vertical="center" wrapText="1"/>
    </xf>
    <xf numFmtId="0" fontId="0" fillId="37" borderId="11" xfId="0" applyFill="1" applyBorder="1" applyAlignment="1">
      <alignment vertical="center"/>
    </xf>
    <xf numFmtId="179" fontId="1" fillId="34" borderId="30" xfId="0" applyNumberFormat="1" applyFont="1" applyFill="1" applyBorder="1" applyAlignment="1">
      <alignment horizontal="center" vertical="center"/>
    </xf>
    <xf numFmtId="184" fontId="0" fillId="40" borderId="11" xfId="0" applyNumberFormat="1" applyFont="1" applyFill="1" applyBorder="1" applyAlignment="1">
      <alignment horizontal="center"/>
    </xf>
    <xf numFmtId="0" fontId="1" fillId="39" borderId="34" xfId="0" applyFont="1" applyFill="1" applyBorder="1" applyAlignment="1">
      <alignment horizontal="center" vertical="center"/>
    </xf>
    <xf numFmtId="189" fontId="0" fillId="0" borderId="0" xfId="0" applyNumberForma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2" fillId="34" borderId="29" xfId="0" applyFont="1" applyFill="1" applyBorder="1" applyAlignment="1" applyProtection="1">
      <alignment horizontal="center" vertical="center"/>
      <protection locked="0"/>
    </xf>
    <xf numFmtId="0" fontId="12" fillId="34" borderId="30" xfId="0" applyFont="1" applyFill="1" applyBorder="1" applyAlignment="1" applyProtection="1">
      <alignment horizontal="center" vertical="center"/>
      <protection locked="0"/>
    </xf>
    <xf numFmtId="179" fontId="1" fillId="34" borderId="30" xfId="0" applyNumberFormat="1" applyFont="1" applyFill="1" applyBorder="1" applyAlignment="1" applyProtection="1">
      <alignment horizontal="center" vertical="center"/>
      <protection locked="0"/>
    </xf>
    <xf numFmtId="0" fontId="12" fillId="34" borderId="18" xfId="0" applyFont="1" applyFill="1" applyBorder="1" applyAlignment="1" applyProtection="1">
      <alignment horizontal="center" vertical="center"/>
      <protection locked="0"/>
    </xf>
    <xf numFmtId="0" fontId="12" fillId="34" borderId="11" xfId="0" applyFont="1" applyFill="1" applyBorder="1" applyAlignment="1" applyProtection="1">
      <alignment horizontal="center" vertical="center"/>
      <protection locked="0"/>
    </xf>
    <xf numFmtId="0" fontId="17" fillId="34" borderId="22" xfId="0" applyFont="1" applyFill="1" applyBorder="1" applyAlignment="1" applyProtection="1">
      <alignment horizontal="center" vertical="center"/>
      <protection locked="0"/>
    </xf>
    <xf numFmtId="0" fontId="17" fillId="34" borderId="12" xfId="0" applyFont="1" applyFill="1" applyBorder="1" applyAlignment="1" applyProtection="1">
      <alignment horizontal="center" vertical="center"/>
      <protection locked="0"/>
    </xf>
    <xf numFmtId="0" fontId="17" fillId="34" borderId="23" xfId="0" applyFont="1" applyFill="1" applyBorder="1" applyAlignment="1" applyProtection="1">
      <alignment horizontal="center" vertical="center"/>
      <protection locked="0"/>
    </xf>
    <xf numFmtId="0" fontId="17" fillId="34" borderId="11" xfId="0" applyFont="1" applyFill="1" applyBorder="1" applyAlignment="1" applyProtection="1">
      <alignment horizontal="center" vertical="center"/>
      <protection locked="0"/>
    </xf>
    <xf numFmtId="0" fontId="17" fillId="34" borderId="24" xfId="0" applyFont="1" applyFill="1" applyBorder="1" applyAlignment="1" applyProtection="1">
      <alignment horizontal="center" vertical="center"/>
      <protection locked="0"/>
    </xf>
    <xf numFmtId="0" fontId="17" fillId="34" borderId="10" xfId="0" applyFont="1" applyFill="1" applyBorder="1" applyAlignment="1" applyProtection="1">
      <alignment horizontal="center" vertical="center"/>
      <protection locked="0"/>
    </xf>
    <xf numFmtId="179" fontId="20" fillId="34" borderId="30" xfId="0" applyNumberFormat="1" applyFont="1" applyFill="1" applyBorder="1" applyAlignment="1" applyProtection="1">
      <alignment horizontal="center" vertical="center"/>
      <protection locked="0"/>
    </xf>
    <xf numFmtId="0" fontId="10" fillId="34" borderId="35" xfId="0" applyFont="1" applyFill="1" applyBorder="1" applyAlignment="1" applyProtection="1">
      <alignment vertical="center"/>
      <protection locked="0"/>
    </xf>
    <xf numFmtId="0" fontId="10" fillId="34" borderId="14" xfId="0" applyFont="1" applyFill="1" applyBorder="1" applyAlignment="1" applyProtection="1">
      <alignment vertical="center"/>
      <protection locked="0"/>
    </xf>
    <xf numFmtId="0" fontId="14" fillId="34" borderId="36" xfId="0" applyFont="1" applyFill="1" applyBorder="1" applyAlignment="1" applyProtection="1">
      <alignment horizontal="left" vertical="center"/>
      <protection locked="0"/>
    </xf>
    <xf numFmtId="0" fontId="14" fillId="34" borderId="37" xfId="0" applyFont="1" applyFill="1" applyBorder="1" applyAlignment="1" applyProtection="1">
      <alignment horizontal="left" vertical="center"/>
      <protection locked="0"/>
    </xf>
    <xf numFmtId="0" fontId="14" fillId="34" borderId="38" xfId="0" applyFont="1" applyFill="1" applyBorder="1" applyAlignment="1" applyProtection="1">
      <alignment horizontal="left" vertical="center"/>
      <protection locked="0"/>
    </xf>
    <xf numFmtId="49" fontId="10" fillId="34" borderId="11" xfId="0" applyNumberFormat="1" applyFont="1" applyFill="1" applyBorder="1" applyAlignment="1" applyProtection="1">
      <alignment horizontal="center" vertical="center"/>
      <protection locked="0"/>
    </xf>
    <xf numFmtId="49" fontId="10" fillId="34" borderId="39" xfId="0" applyNumberFormat="1" applyFont="1" applyFill="1" applyBorder="1" applyAlignment="1" applyProtection="1">
      <alignment horizontal="center" vertical="center"/>
      <protection locked="0"/>
    </xf>
    <xf numFmtId="49" fontId="10" fillId="34" borderId="14" xfId="0" applyNumberFormat="1" applyFont="1" applyFill="1" applyBorder="1" applyAlignment="1" applyProtection="1">
      <alignment horizontal="center" vertical="center"/>
      <protection locked="0"/>
    </xf>
    <xf numFmtId="49" fontId="10" fillId="34" borderId="40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10" fillId="34" borderId="18" xfId="0" applyFont="1" applyFill="1" applyBorder="1" applyAlignment="1" applyProtection="1">
      <alignment vertical="center"/>
      <protection locked="0"/>
    </xf>
    <xf numFmtId="0" fontId="10" fillId="34" borderId="11" xfId="0" applyFont="1" applyFill="1" applyBorder="1" applyAlignment="1" applyProtection="1">
      <alignment vertical="center"/>
      <protection locked="0"/>
    </xf>
    <xf numFmtId="0" fontId="2" fillId="37" borderId="41" xfId="0" applyFont="1" applyFill="1" applyBorder="1" applyAlignment="1">
      <alignment horizontal="center" vertical="center" wrapText="1"/>
    </xf>
    <xf numFmtId="0" fontId="2" fillId="37" borderId="42" xfId="0" applyFont="1" applyFill="1" applyBorder="1" applyAlignment="1">
      <alignment horizontal="center" vertical="center" wrapText="1"/>
    </xf>
    <xf numFmtId="179" fontId="1" fillId="38" borderId="11" xfId="0" applyNumberFormat="1" applyFont="1" applyFill="1" applyBorder="1" applyAlignment="1">
      <alignment horizontal="center" vertical="center" shrinkToFit="1"/>
    </xf>
    <xf numFmtId="0" fontId="1" fillId="38" borderId="43" xfId="0" applyFont="1" applyFill="1" applyBorder="1" applyAlignment="1">
      <alignment horizontal="center" vertical="center" shrinkToFit="1"/>
    </xf>
    <xf numFmtId="179" fontId="1" fillId="38" borderId="14" xfId="0" applyNumberFormat="1" applyFont="1" applyFill="1" applyBorder="1" applyAlignment="1">
      <alignment horizontal="center" vertical="center" shrinkToFit="1"/>
    </xf>
    <xf numFmtId="0" fontId="1" fillId="38" borderId="44" xfId="0" applyFont="1" applyFill="1" applyBorder="1" applyAlignment="1">
      <alignment horizontal="center" vertical="center" shrinkToFit="1"/>
    </xf>
    <xf numFmtId="0" fontId="1" fillId="38" borderId="11" xfId="0" applyFont="1" applyFill="1" applyBorder="1" applyAlignment="1">
      <alignment horizontal="center" vertical="center" shrinkToFit="1"/>
    </xf>
    <xf numFmtId="0" fontId="7" fillId="37" borderId="45" xfId="0" applyFont="1" applyFill="1" applyBorder="1" applyAlignment="1">
      <alignment horizontal="center" vertical="top" wrapText="1"/>
    </xf>
    <xf numFmtId="0" fontId="7" fillId="37" borderId="46" xfId="0" applyFont="1" applyFill="1" applyBorder="1" applyAlignment="1">
      <alignment horizontal="center" vertical="top"/>
    </xf>
    <xf numFmtId="0" fontId="7" fillId="37" borderId="47" xfId="0" applyFont="1" applyFill="1" applyBorder="1" applyAlignment="1">
      <alignment horizontal="center" vertical="top"/>
    </xf>
    <xf numFmtId="0" fontId="7" fillId="37" borderId="48" xfId="0" applyFont="1" applyFill="1" applyBorder="1" applyAlignment="1">
      <alignment horizontal="center" vertical="top"/>
    </xf>
    <xf numFmtId="0" fontId="7" fillId="37" borderId="49" xfId="0" applyFont="1" applyFill="1" applyBorder="1" applyAlignment="1">
      <alignment horizontal="center" vertical="top"/>
    </xf>
    <xf numFmtId="0" fontId="7" fillId="37" borderId="34" xfId="0" applyFont="1" applyFill="1" applyBorder="1" applyAlignment="1">
      <alignment horizontal="center" vertical="top"/>
    </xf>
    <xf numFmtId="49" fontId="11" fillId="37" borderId="50" xfId="0" applyNumberFormat="1" applyFont="1" applyFill="1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52" xfId="0" applyBorder="1" applyAlignment="1">
      <alignment horizont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8">
    <dxf>
      <font>
        <color indexed="10"/>
      </font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"/>
  <sheetViews>
    <sheetView zoomScale="85" zoomScaleNormal="85" zoomScalePageLayoutView="0" workbookViewId="0" topLeftCell="A1">
      <selection activeCell="B3" sqref="B3:C3"/>
    </sheetView>
  </sheetViews>
  <sheetFormatPr defaultColWidth="8.875" defaultRowHeight="16.5"/>
  <cols>
    <col min="1" max="1" width="15.125" style="1" customWidth="1"/>
    <col min="2" max="2" width="5.50390625" style="1" customWidth="1"/>
    <col min="3" max="3" width="7.50390625" style="7" customWidth="1"/>
    <col min="4" max="4" width="10.125" style="1" customWidth="1"/>
    <col min="5" max="13" width="5.75390625" style="1" customWidth="1"/>
    <col min="14" max="16" width="7.75390625" style="1" customWidth="1"/>
    <col min="17" max="24" width="5.75390625" style="1" customWidth="1"/>
    <col min="25" max="25" width="7.75390625" style="1" customWidth="1"/>
    <col min="26" max="29" width="5.75390625" style="1" customWidth="1"/>
    <col min="30" max="30" width="7.75390625" style="1" customWidth="1"/>
    <col min="31" max="31" width="6.50390625" style="2" customWidth="1"/>
    <col min="32" max="32" width="11.125" style="2" hidden="1" customWidth="1"/>
    <col min="33" max="33" width="0" style="2" hidden="1" customWidth="1"/>
    <col min="34" max="16384" width="8.875" style="2" customWidth="1"/>
  </cols>
  <sheetData>
    <row r="1" spans="1:33" s="8" customFormat="1" ht="30" customHeight="1" thickTop="1">
      <c r="A1" s="24" t="s">
        <v>1</v>
      </c>
      <c r="B1" s="70" t="s">
        <v>89</v>
      </c>
      <c r="C1" s="71"/>
      <c r="D1" s="71"/>
      <c r="E1" s="71"/>
      <c r="F1" s="71"/>
      <c r="G1" s="71"/>
      <c r="H1" s="71"/>
      <c r="I1" s="71"/>
      <c r="J1" s="71"/>
      <c r="K1" s="72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14"/>
      <c r="AF1" s="14" t="s">
        <v>10</v>
      </c>
      <c r="AG1" s="14">
        <v>99</v>
      </c>
    </row>
    <row r="2" spans="1:33" s="13" customFormat="1" ht="19.5" customHeight="1">
      <c r="A2" s="25" t="s">
        <v>2</v>
      </c>
      <c r="B2" s="79" t="s">
        <v>11</v>
      </c>
      <c r="C2" s="80"/>
      <c r="D2" s="80"/>
      <c r="E2" s="77"/>
      <c r="F2" s="77"/>
      <c r="G2" s="77"/>
      <c r="H2" s="77"/>
      <c r="I2" s="77"/>
      <c r="J2" s="77"/>
      <c r="K2" s="78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3" s="13" customFormat="1" ht="19.5" customHeight="1">
      <c r="A3" s="25" t="s">
        <v>3</v>
      </c>
      <c r="B3" s="79" t="s">
        <v>6</v>
      </c>
      <c r="C3" s="80"/>
      <c r="D3" s="22" t="s">
        <v>4</v>
      </c>
      <c r="E3" s="73" t="s">
        <v>12</v>
      </c>
      <c r="F3" s="73"/>
      <c r="G3" s="73"/>
      <c r="H3" s="73"/>
      <c r="I3" s="73"/>
      <c r="J3" s="73"/>
      <c r="K3" s="74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3" s="13" customFormat="1" ht="19.5" customHeight="1">
      <c r="A4" s="25" t="s">
        <v>9</v>
      </c>
      <c r="B4" s="79" t="s">
        <v>7</v>
      </c>
      <c r="C4" s="80"/>
      <c r="D4" s="22" t="s">
        <v>4</v>
      </c>
      <c r="E4" s="73"/>
      <c r="F4" s="73"/>
      <c r="G4" s="73"/>
      <c r="H4" s="73"/>
      <c r="I4" s="73"/>
      <c r="J4" s="73"/>
      <c r="K4" s="74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3" s="13" customFormat="1" ht="19.5" customHeight="1" thickBot="1">
      <c r="A5" s="26" t="s">
        <v>5</v>
      </c>
      <c r="B5" s="68" t="s">
        <v>8</v>
      </c>
      <c r="C5" s="69"/>
      <c r="D5" s="23" t="s">
        <v>4</v>
      </c>
      <c r="E5" s="75"/>
      <c r="F5" s="75"/>
      <c r="G5" s="75"/>
      <c r="H5" s="75"/>
      <c r="I5" s="75"/>
      <c r="J5" s="75"/>
      <c r="K5" s="76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ht="17.25" thickTop="1"/>
    <row r="7" ht="16.5"/>
    <row r="8" ht="16.5"/>
    <row r="9" ht="16.5"/>
    <row r="10" ht="16.5"/>
    <row r="13" ht="16.5"/>
  </sheetData>
  <sheetProtection sheet="1" insertColumns="0" insertRows="0" insertHyperlinks="0" deleteColumns="0" deleteRows="0" selectLockedCells="1" sort="0" autoFilter="0" pivotTables="0"/>
  <mergeCells count="9">
    <mergeCell ref="B5:C5"/>
    <mergeCell ref="B1:K1"/>
    <mergeCell ref="E3:K3"/>
    <mergeCell ref="E4:K4"/>
    <mergeCell ref="E5:K5"/>
    <mergeCell ref="E2:K2"/>
    <mergeCell ref="B2:D2"/>
    <mergeCell ref="B3:C3"/>
    <mergeCell ref="B4:C4"/>
  </mergeCells>
  <printOptions horizontalCentered="1"/>
  <pageMargins left="0.7480314960629921" right="0.7480314960629921" top="1.2598425196850394" bottom="0.9055118110236221" header="0.5118110236220472" footer="0.5905511811023623"/>
  <pageSetup fitToHeight="3" fitToWidth="1" horizontalDpi="300" verticalDpi="300" orientation="landscape" paperSize="9" r:id="rId3"/>
  <headerFooter alignWithMargins="0">
    <oddHeader>&amp;C&amp;"標楷體,粗體"&amp;26 102年龍潭鄉游泳代表隊選拔 報名資料表</oddHeader>
    <oddFooter>&amp;C第&amp;P頁，共&amp;N頁&amp;R&amp;D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"/>
  <sheetViews>
    <sheetView tabSelected="1" zoomScale="85" zoomScaleNormal="85" zoomScalePageLayoutView="0" workbookViewId="0" topLeftCell="A1">
      <selection activeCell="A8" sqref="A8"/>
    </sheetView>
  </sheetViews>
  <sheetFormatPr defaultColWidth="8.875" defaultRowHeight="16.5"/>
  <cols>
    <col min="1" max="1" width="15.125" style="1" customWidth="1"/>
    <col min="2" max="2" width="5.50390625" style="1" customWidth="1"/>
    <col min="3" max="3" width="10.625" style="7" customWidth="1"/>
    <col min="4" max="4" width="12.50390625" style="1" customWidth="1"/>
    <col min="5" max="8" width="5.75390625" style="1" customWidth="1"/>
    <col min="9" max="9" width="7.375" style="1" customWidth="1"/>
    <col min="10" max="13" width="5.75390625" style="1" customWidth="1"/>
    <col min="14" max="14" width="7.75390625" style="1" customWidth="1"/>
    <col min="15" max="15" width="9.25390625" style="2" customWidth="1"/>
    <col min="16" max="16" width="11.125" style="2" customWidth="1"/>
    <col min="17" max="17" width="8.875" style="2" customWidth="1"/>
    <col min="18" max="16384" width="8.875" style="2" customWidth="1"/>
  </cols>
  <sheetData>
    <row r="1" spans="1:17" ht="25.5" customHeight="1" thickTop="1">
      <c r="A1" s="88" t="s">
        <v>90</v>
      </c>
      <c r="B1" s="89"/>
      <c r="C1" s="89"/>
      <c r="D1" s="90"/>
      <c r="E1" s="94" t="s">
        <v>86</v>
      </c>
      <c r="F1" s="95"/>
      <c r="G1" s="95"/>
      <c r="H1" s="95"/>
      <c r="I1" s="95"/>
      <c r="J1" s="95"/>
      <c r="K1" s="95"/>
      <c r="L1" s="95"/>
      <c r="M1" s="95"/>
      <c r="N1" s="95"/>
      <c r="O1" s="96"/>
      <c r="P1" s="1"/>
      <c r="Q1" s="1"/>
    </row>
    <row r="2" spans="1:17" ht="54" customHeight="1">
      <c r="A2" s="91"/>
      <c r="B2" s="92"/>
      <c r="C2" s="92"/>
      <c r="D2" s="93"/>
      <c r="E2" s="42" t="s">
        <v>36</v>
      </c>
      <c r="F2" s="12" t="s">
        <v>39</v>
      </c>
      <c r="G2" s="12" t="s">
        <v>38</v>
      </c>
      <c r="H2" s="12" t="s">
        <v>40</v>
      </c>
      <c r="I2" s="12" t="s">
        <v>42</v>
      </c>
      <c r="J2" s="12" t="s">
        <v>0</v>
      </c>
      <c r="K2" s="12" t="s">
        <v>43</v>
      </c>
      <c r="L2" s="12" t="s">
        <v>41</v>
      </c>
      <c r="M2" s="12" t="s">
        <v>37</v>
      </c>
      <c r="N2" s="12" t="s">
        <v>87</v>
      </c>
      <c r="O2" s="81" t="s">
        <v>13</v>
      </c>
      <c r="P2" s="1"/>
      <c r="Q2" s="1"/>
    </row>
    <row r="3" spans="1:17" s="4" customFormat="1" ht="69" customHeight="1" thickBot="1">
      <c r="A3" s="45" t="s">
        <v>14</v>
      </c>
      <c r="B3" s="46" t="s">
        <v>15</v>
      </c>
      <c r="C3" s="48" t="s">
        <v>44</v>
      </c>
      <c r="D3" s="49" t="s">
        <v>45</v>
      </c>
      <c r="E3" s="40" t="s">
        <v>16</v>
      </c>
      <c r="F3" s="10" t="s">
        <v>16</v>
      </c>
      <c r="G3" s="10" t="s">
        <v>16</v>
      </c>
      <c r="H3" s="10" t="s">
        <v>16</v>
      </c>
      <c r="I3" s="10" t="s">
        <v>16</v>
      </c>
      <c r="J3" s="10" t="s">
        <v>16</v>
      </c>
      <c r="K3" s="10" t="s">
        <v>16</v>
      </c>
      <c r="L3" s="10" t="s">
        <v>16</v>
      </c>
      <c r="M3" s="10" t="s">
        <v>16</v>
      </c>
      <c r="N3" s="10" t="s">
        <v>16</v>
      </c>
      <c r="O3" s="82"/>
      <c r="P3" s="3"/>
      <c r="Q3" s="3"/>
    </row>
    <row r="4" spans="1:17" ht="19.5">
      <c r="A4" s="56"/>
      <c r="B4" s="57"/>
      <c r="C4" s="58"/>
      <c r="D4" s="53" t="str">
        <f>IF(C4="","-",'年齡轉換'!F2)</f>
        <v>-</v>
      </c>
      <c r="E4" s="61"/>
      <c r="F4" s="62"/>
      <c r="G4" s="62"/>
      <c r="H4" s="62"/>
      <c r="I4" s="62"/>
      <c r="J4" s="62"/>
      <c r="K4" s="62"/>
      <c r="L4" s="62"/>
      <c r="M4" s="62"/>
      <c r="N4" s="62"/>
      <c r="O4" s="37">
        <f>COUNTA(E4:N4)</f>
        <v>0</v>
      </c>
      <c r="P4" s="1"/>
      <c r="Q4" s="1"/>
    </row>
    <row r="5" spans="1:17" ht="19.5">
      <c r="A5" s="59"/>
      <c r="B5" s="60"/>
      <c r="C5" s="58"/>
      <c r="D5" s="53" t="str">
        <f>IF(C5="","-",'年齡轉換'!F3)</f>
        <v>-</v>
      </c>
      <c r="E5" s="63"/>
      <c r="F5" s="64"/>
      <c r="G5" s="64"/>
      <c r="H5" s="64"/>
      <c r="I5" s="64"/>
      <c r="J5" s="64"/>
      <c r="K5" s="64"/>
      <c r="L5" s="64"/>
      <c r="M5" s="64"/>
      <c r="N5" s="64"/>
      <c r="O5" s="37">
        <f aca="true" t="shared" si="0" ref="O5:O35">COUNTA(E5:N5)</f>
        <v>0</v>
      </c>
      <c r="P5" s="1"/>
      <c r="Q5" s="1"/>
    </row>
    <row r="6" spans="1:17" ht="19.5">
      <c r="A6" s="59"/>
      <c r="B6" s="60"/>
      <c r="C6" s="58"/>
      <c r="D6" s="53" t="str">
        <f>IF(C6="","-",'年齡轉換'!F4)</f>
        <v>-</v>
      </c>
      <c r="E6" s="63"/>
      <c r="F6" s="64"/>
      <c r="G6" s="64"/>
      <c r="H6" s="64"/>
      <c r="I6" s="64"/>
      <c r="J6" s="64"/>
      <c r="K6" s="64"/>
      <c r="L6" s="64"/>
      <c r="M6" s="64"/>
      <c r="N6" s="64"/>
      <c r="O6" s="37">
        <f t="shared" si="0"/>
        <v>0</v>
      </c>
      <c r="P6" s="1"/>
      <c r="Q6" s="1"/>
    </row>
    <row r="7" spans="1:17" ht="19.5">
      <c r="A7" s="59"/>
      <c r="B7" s="60"/>
      <c r="C7" s="58"/>
      <c r="D7" s="53" t="str">
        <f>IF(C7="","-",'年齡轉換'!F5)</f>
        <v>-</v>
      </c>
      <c r="E7" s="63"/>
      <c r="F7" s="64"/>
      <c r="G7" s="64"/>
      <c r="H7" s="64"/>
      <c r="I7" s="64"/>
      <c r="J7" s="64"/>
      <c r="K7" s="64"/>
      <c r="L7" s="64"/>
      <c r="M7" s="64"/>
      <c r="N7" s="64"/>
      <c r="O7" s="37">
        <f t="shared" si="0"/>
        <v>0</v>
      </c>
      <c r="P7" s="1"/>
      <c r="Q7" s="1"/>
    </row>
    <row r="8" spans="1:17" ht="19.5">
      <c r="A8" s="59"/>
      <c r="B8" s="60"/>
      <c r="C8" s="58"/>
      <c r="D8" s="53" t="str">
        <f>IF(C8="","-",'年齡轉換'!F6)</f>
        <v>-</v>
      </c>
      <c r="E8" s="63"/>
      <c r="F8" s="64"/>
      <c r="G8" s="64"/>
      <c r="H8" s="64"/>
      <c r="I8" s="64"/>
      <c r="J8" s="64"/>
      <c r="K8" s="64"/>
      <c r="L8" s="64"/>
      <c r="M8" s="64"/>
      <c r="N8" s="64"/>
      <c r="O8" s="37">
        <f t="shared" si="0"/>
        <v>0</v>
      </c>
      <c r="P8" s="1"/>
      <c r="Q8" s="1"/>
    </row>
    <row r="9" spans="1:17" ht="19.5">
      <c r="A9" s="59"/>
      <c r="B9" s="60"/>
      <c r="C9" s="58"/>
      <c r="D9" s="53" t="str">
        <f>IF(C9="","-",'年齡轉換'!F7)</f>
        <v>-</v>
      </c>
      <c r="E9" s="63"/>
      <c r="F9" s="64"/>
      <c r="G9" s="64"/>
      <c r="H9" s="64"/>
      <c r="I9" s="64"/>
      <c r="J9" s="64"/>
      <c r="K9" s="64"/>
      <c r="L9" s="64"/>
      <c r="M9" s="64"/>
      <c r="N9" s="64"/>
      <c r="O9" s="37">
        <f t="shared" si="0"/>
        <v>0</v>
      </c>
      <c r="P9" s="1"/>
      <c r="Q9" s="1"/>
    </row>
    <row r="10" spans="1:17" ht="19.5">
      <c r="A10" s="59"/>
      <c r="B10" s="60"/>
      <c r="C10" s="58"/>
      <c r="D10" s="53" t="str">
        <f>IF(C10="","-",'年齡轉換'!F8)</f>
        <v>-</v>
      </c>
      <c r="E10" s="63"/>
      <c r="F10" s="64"/>
      <c r="G10" s="64"/>
      <c r="H10" s="64"/>
      <c r="I10" s="64"/>
      <c r="J10" s="64"/>
      <c r="K10" s="64"/>
      <c r="L10" s="64"/>
      <c r="M10" s="64"/>
      <c r="N10" s="64"/>
      <c r="O10" s="37">
        <f t="shared" si="0"/>
        <v>0</v>
      </c>
      <c r="P10" s="1"/>
      <c r="Q10" s="1"/>
    </row>
    <row r="11" spans="1:17" ht="19.5">
      <c r="A11" s="59"/>
      <c r="B11" s="60"/>
      <c r="C11" s="58"/>
      <c r="D11" s="53" t="str">
        <f>IF(C11="","-",'年齡轉換'!F9)</f>
        <v>-</v>
      </c>
      <c r="E11" s="63"/>
      <c r="F11" s="64"/>
      <c r="G11" s="64"/>
      <c r="H11" s="64"/>
      <c r="I11" s="64"/>
      <c r="J11" s="64"/>
      <c r="K11" s="64"/>
      <c r="L11" s="64"/>
      <c r="M11" s="64"/>
      <c r="N11" s="64"/>
      <c r="O11" s="37">
        <f t="shared" si="0"/>
        <v>0</v>
      </c>
      <c r="P11" s="1"/>
      <c r="Q11" s="1"/>
    </row>
    <row r="12" spans="1:17" ht="19.5">
      <c r="A12" s="59"/>
      <c r="B12" s="60"/>
      <c r="C12" s="58"/>
      <c r="D12" s="53" t="str">
        <f>IF(C12="","-",'年齡轉換'!F10)</f>
        <v>-</v>
      </c>
      <c r="E12" s="63"/>
      <c r="F12" s="64"/>
      <c r="G12" s="64"/>
      <c r="H12" s="64"/>
      <c r="I12" s="64"/>
      <c r="J12" s="64"/>
      <c r="K12" s="64"/>
      <c r="L12" s="64"/>
      <c r="M12" s="64"/>
      <c r="N12" s="64"/>
      <c r="O12" s="37">
        <f t="shared" si="0"/>
        <v>0</v>
      </c>
      <c r="P12" s="1"/>
      <c r="Q12" s="1"/>
    </row>
    <row r="13" spans="1:17" ht="19.5">
      <c r="A13" s="59"/>
      <c r="B13" s="60"/>
      <c r="C13" s="58"/>
      <c r="D13" s="53" t="str">
        <f>IF(C13="","-",'年齡轉換'!F11)</f>
        <v>-</v>
      </c>
      <c r="E13" s="63"/>
      <c r="F13" s="64"/>
      <c r="G13" s="64"/>
      <c r="H13" s="64"/>
      <c r="I13" s="64"/>
      <c r="J13" s="64"/>
      <c r="K13" s="64"/>
      <c r="L13" s="64"/>
      <c r="M13" s="64"/>
      <c r="N13" s="64"/>
      <c r="O13" s="37">
        <f t="shared" si="0"/>
        <v>0</v>
      </c>
      <c r="P13" s="1"/>
      <c r="Q13" s="1"/>
    </row>
    <row r="14" spans="1:17" ht="19.5">
      <c r="A14" s="59"/>
      <c r="B14" s="60"/>
      <c r="C14" s="58"/>
      <c r="D14" s="53" t="str">
        <f>IF(C14="","-",'年齡轉換'!F12)</f>
        <v>-</v>
      </c>
      <c r="E14" s="63"/>
      <c r="F14" s="64"/>
      <c r="G14" s="64"/>
      <c r="H14" s="64"/>
      <c r="I14" s="64"/>
      <c r="J14" s="64"/>
      <c r="K14" s="64"/>
      <c r="L14" s="64"/>
      <c r="M14" s="64"/>
      <c r="N14" s="64"/>
      <c r="O14" s="37">
        <f t="shared" si="0"/>
        <v>0</v>
      </c>
      <c r="P14" s="1"/>
      <c r="Q14" s="1"/>
    </row>
    <row r="15" spans="1:17" ht="19.5">
      <c r="A15" s="59"/>
      <c r="B15" s="60"/>
      <c r="C15" s="58"/>
      <c r="D15" s="53" t="str">
        <f>IF(C15="","-",'年齡轉換'!F13)</f>
        <v>-</v>
      </c>
      <c r="E15" s="63"/>
      <c r="F15" s="64"/>
      <c r="G15" s="64"/>
      <c r="H15" s="64"/>
      <c r="I15" s="64"/>
      <c r="J15" s="64"/>
      <c r="K15" s="64"/>
      <c r="L15" s="64"/>
      <c r="M15" s="64"/>
      <c r="N15" s="64"/>
      <c r="O15" s="37">
        <f t="shared" si="0"/>
        <v>0</v>
      </c>
      <c r="P15" s="1"/>
      <c r="Q15" s="1"/>
    </row>
    <row r="16" spans="1:17" ht="19.5">
      <c r="A16" s="59"/>
      <c r="B16" s="60"/>
      <c r="C16" s="58"/>
      <c r="D16" s="53" t="str">
        <f>IF(C16="","-",'年齡轉換'!F14)</f>
        <v>-</v>
      </c>
      <c r="E16" s="63"/>
      <c r="F16" s="64"/>
      <c r="G16" s="64"/>
      <c r="H16" s="64"/>
      <c r="I16" s="64"/>
      <c r="J16" s="64"/>
      <c r="K16" s="64"/>
      <c r="L16" s="64"/>
      <c r="M16" s="64"/>
      <c r="N16" s="64"/>
      <c r="O16" s="37">
        <f t="shared" si="0"/>
        <v>0</v>
      </c>
      <c r="P16" s="1"/>
      <c r="Q16" s="1"/>
    </row>
    <row r="17" spans="1:17" ht="19.5">
      <c r="A17" s="59"/>
      <c r="B17" s="60"/>
      <c r="C17" s="58"/>
      <c r="D17" s="53" t="str">
        <f>IF(C17="","-",'年齡轉換'!F15)</f>
        <v>-</v>
      </c>
      <c r="E17" s="63"/>
      <c r="F17" s="64"/>
      <c r="G17" s="64"/>
      <c r="H17" s="64"/>
      <c r="I17" s="64"/>
      <c r="J17" s="64"/>
      <c r="K17" s="64"/>
      <c r="L17" s="64"/>
      <c r="M17" s="64"/>
      <c r="N17" s="64"/>
      <c r="O17" s="37">
        <f t="shared" si="0"/>
        <v>0</v>
      </c>
      <c r="P17" s="1"/>
      <c r="Q17" s="1"/>
    </row>
    <row r="18" spans="1:17" ht="19.5">
      <c r="A18" s="59"/>
      <c r="B18" s="60"/>
      <c r="C18" s="58"/>
      <c r="D18" s="53" t="str">
        <f>IF(C18="","-",'年齡轉換'!F16)</f>
        <v>-</v>
      </c>
      <c r="E18" s="63"/>
      <c r="F18" s="64"/>
      <c r="G18" s="64"/>
      <c r="H18" s="64"/>
      <c r="I18" s="64"/>
      <c r="J18" s="64"/>
      <c r="K18" s="64"/>
      <c r="L18" s="64"/>
      <c r="M18" s="64"/>
      <c r="N18" s="64"/>
      <c r="O18" s="37">
        <f t="shared" si="0"/>
        <v>0</v>
      </c>
      <c r="P18" s="1"/>
      <c r="Q18" s="1"/>
    </row>
    <row r="19" spans="1:17" ht="19.5">
      <c r="A19" s="59"/>
      <c r="B19" s="60"/>
      <c r="C19" s="58"/>
      <c r="D19" s="53" t="str">
        <f>IF(C19="","-",'年齡轉換'!F17)</f>
        <v>-</v>
      </c>
      <c r="E19" s="63"/>
      <c r="F19" s="64"/>
      <c r="G19" s="64"/>
      <c r="H19" s="64"/>
      <c r="I19" s="64"/>
      <c r="J19" s="64"/>
      <c r="K19" s="64"/>
      <c r="L19" s="64"/>
      <c r="M19" s="64"/>
      <c r="N19" s="64"/>
      <c r="O19" s="37">
        <f t="shared" si="0"/>
        <v>0</v>
      </c>
      <c r="P19" s="1"/>
      <c r="Q19" s="1"/>
    </row>
    <row r="20" spans="1:17" ht="19.5">
      <c r="A20" s="59"/>
      <c r="B20" s="60"/>
      <c r="C20" s="58"/>
      <c r="D20" s="53" t="str">
        <f>IF(C20="","-",'年齡轉換'!F18)</f>
        <v>-</v>
      </c>
      <c r="E20" s="63"/>
      <c r="F20" s="64"/>
      <c r="G20" s="64"/>
      <c r="H20" s="64"/>
      <c r="I20" s="64"/>
      <c r="J20" s="64"/>
      <c r="K20" s="64"/>
      <c r="L20" s="64"/>
      <c r="M20" s="64"/>
      <c r="N20" s="64"/>
      <c r="O20" s="37">
        <f t="shared" si="0"/>
        <v>0</v>
      </c>
      <c r="P20" s="1"/>
      <c r="Q20" s="1"/>
    </row>
    <row r="21" spans="1:17" ht="19.5">
      <c r="A21" s="59"/>
      <c r="B21" s="60"/>
      <c r="C21" s="58"/>
      <c r="D21" s="53" t="str">
        <f>IF(C21="","-",'年齡轉換'!F19)</f>
        <v>-</v>
      </c>
      <c r="E21" s="63"/>
      <c r="F21" s="64"/>
      <c r="G21" s="64"/>
      <c r="H21" s="64"/>
      <c r="I21" s="64"/>
      <c r="J21" s="64"/>
      <c r="K21" s="64"/>
      <c r="L21" s="64"/>
      <c r="M21" s="64"/>
      <c r="N21" s="64"/>
      <c r="O21" s="37">
        <f t="shared" si="0"/>
        <v>0</v>
      </c>
      <c r="P21" s="1"/>
      <c r="Q21" s="1"/>
    </row>
    <row r="22" spans="1:17" ht="19.5">
      <c r="A22" s="59"/>
      <c r="B22" s="60"/>
      <c r="C22" s="58"/>
      <c r="D22" s="53" t="str">
        <f>IF(C22="","-",'年齡轉換'!F20)</f>
        <v>-</v>
      </c>
      <c r="E22" s="63"/>
      <c r="F22" s="64"/>
      <c r="G22" s="64"/>
      <c r="H22" s="64"/>
      <c r="I22" s="64"/>
      <c r="J22" s="64"/>
      <c r="K22" s="64"/>
      <c r="L22" s="64"/>
      <c r="M22" s="64"/>
      <c r="N22" s="64"/>
      <c r="O22" s="37">
        <f t="shared" si="0"/>
        <v>0</v>
      </c>
      <c r="P22" s="1"/>
      <c r="Q22" s="1"/>
    </row>
    <row r="23" spans="1:17" ht="19.5">
      <c r="A23" s="59"/>
      <c r="B23" s="60"/>
      <c r="C23" s="58"/>
      <c r="D23" s="53" t="str">
        <f>IF(C23="","-",'年齡轉換'!F21)</f>
        <v>-</v>
      </c>
      <c r="E23" s="63"/>
      <c r="F23" s="64"/>
      <c r="G23" s="64"/>
      <c r="H23" s="64"/>
      <c r="I23" s="64"/>
      <c r="J23" s="64"/>
      <c r="K23" s="64"/>
      <c r="L23" s="64"/>
      <c r="M23" s="64"/>
      <c r="N23" s="64"/>
      <c r="O23" s="37">
        <f t="shared" si="0"/>
        <v>0</v>
      </c>
      <c r="P23" s="1"/>
      <c r="Q23" s="1"/>
    </row>
    <row r="24" spans="1:17" ht="19.5">
      <c r="A24" s="59"/>
      <c r="B24" s="60"/>
      <c r="C24" s="58"/>
      <c r="D24" s="53" t="str">
        <f>IF(C24="","-",'年齡轉換'!F22)</f>
        <v>-</v>
      </c>
      <c r="E24" s="63"/>
      <c r="F24" s="64"/>
      <c r="G24" s="64"/>
      <c r="H24" s="64"/>
      <c r="I24" s="64"/>
      <c r="J24" s="64"/>
      <c r="K24" s="64"/>
      <c r="L24" s="64"/>
      <c r="M24" s="64"/>
      <c r="N24" s="64"/>
      <c r="O24" s="37">
        <f t="shared" si="0"/>
        <v>0</v>
      </c>
      <c r="P24" s="1"/>
      <c r="Q24" s="1"/>
    </row>
    <row r="25" spans="1:17" ht="19.5">
      <c r="A25" s="59"/>
      <c r="B25" s="60"/>
      <c r="C25" s="58"/>
      <c r="D25" s="53" t="str">
        <f>IF(C25="","-",'年齡轉換'!F23)</f>
        <v>-</v>
      </c>
      <c r="E25" s="63"/>
      <c r="F25" s="64"/>
      <c r="G25" s="64"/>
      <c r="H25" s="64"/>
      <c r="I25" s="64"/>
      <c r="J25" s="64"/>
      <c r="K25" s="64"/>
      <c r="L25" s="64"/>
      <c r="M25" s="64"/>
      <c r="N25" s="64"/>
      <c r="O25" s="37">
        <f t="shared" si="0"/>
        <v>0</v>
      </c>
      <c r="P25" s="1"/>
      <c r="Q25" s="1"/>
    </row>
    <row r="26" spans="1:17" ht="19.5">
      <c r="A26" s="59"/>
      <c r="B26" s="60"/>
      <c r="C26" s="58"/>
      <c r="D26" s="53" t="str">
        <f>IF(C26="","-",'年齡轉換'!F24)</f>
        <v>-</v>
      </c>
      <c r="E26" s="63"/>
      <c r="F26" s="64"/>
      <c r="G26" s="64"/>
      <c r="H26" s="64"/>
      <c r="I26" s="64"/>
      <c r="J26" s="64"/>
      <c r="K26" s="64"/>
      <c r="L26" s="64"/>
      <c r="M26" s="64"/>
      <c r="N26" s="64"/>
      <c r="O26" s="37">
        <f t="shared" si="0"/>
        <v>0</v>
      </c>
      <c r="P26" s="1"/>
      <c r="Q26" s="1"/>
    </row>
    <row r="27" spans="1:17" ht="19.5">
      <c r="A27" s="59"/>
      <c r="B27" s="60"/>
      <c r="C27" s="58"/>
      <c r="D27" s="53" t="str">
        <f>IF(C27="","-",'年齡轉換'!F25)</f>
        <v>-</v>
      </c>
      <c r="E27" s="63"/>
      <c r="F27" s="64"/>
      <c r="G27" s="64"/>
      <c r="H27" s="64"/>
      <c r="I27" s="64"/>
      <c r="J27" s="64"/>
      <c r="K27" s="64"/>
      <c r="L27" s="64"/>
      <c r="M27" s="64"/>
      <c r="N27" s="64"/>
      <c r="O27" s="37">
        <f t="shared" si="0"/>
        <v>0</v>
      </c>
      <c r="P27" s="1"/>
      <c r="Q27" s="1"/>
    </row>
    <row r="28" spans="1:17" ht="19.5">
      <c r="A28" s="59"/>
      <c r="B28" s="60"/>
      <c r="C28" s="58"/>
      <c r="D28" s="53" t="str">
        <f>IF(C28="","-",'年齡轉換'!F26)</f>
        <v>-</v>
      </c>
      <c r="E28" s="63"/>
      <c r="F28" s="64"/>
      <c r="G28" s="64"/>
      <c r="H28" s="64"/>
      <c r="I28" s="64"/>
      <c r="J28" s="64"/>
      <c r="K28" s="64"/>
      <c r="L28" s="64"/>
      <c r="M28" s="64"/>
      <c r="N28" s="64"/>
      <c r="O28" s="37">
        <f t="shared" si="0"/>
        <v>0</v>
      </c>
      <c r="P28" s="1"/>
      <c r="Q28" s="1"/>
    </row>
    <row r="29" spans="1:17" ht="19.5">
      <c r="A29" s="59"/>
      <c r="B29" s="60"/>
      <c r="C29" s="58"/>
      <c r="D29" s="53" t="str">
        <f>IF(C29="","-",'年齡轉換'!F27)</f>
        <v>-</v>
      </c>
      <c r="E29" s="63"/>
      <c r="F29" s="64"/>
      <c r="G29" s="64"/>
      <c r="H29" s="64"/>
      <c r="I29" s="64"/>
      <c r="J29" s="64"/>
      <c r="K29" s="64"/>
      <c r="L29" s="64"/>
      <c r="M29" s="64"/>
      <c r="N29" s="64"/>
      <c r="O29" s="37">
        <f t="shared" si="0"/>
        <v>0</v>
      </c>
      <c r="P29" s="1"/>
      <c r="Q29" s="1"/>
    </row>
    <row r="30" spans="1:17" ht="19.5">
      <c r="A30" s="59"/>
      <c r="B30" s="60"/>
      <c r="C30" s="58"/>
      <c r="D30" s="53" t="str">
        <f>IF(C30="","-",'年齡轉換'!F28)</f>
        <v>-</v>
      </c>
      <c r="E30" s="63"/>
      <c r="F30" s="64"/>
      <c r="G30" s="64"/>
      <c r="H30" s="64"/>
      <c r="I30" s="64"/>
      <c r="J30" s="64"/>
      <c r="K30" s="64"/>
      <c r="L30" s="64"/>
      <c r="M30" s="64"/>
      <c r="N30" s="64"/>
      <c r="O30" s="37">
        <f t="shared" si="0"/>
        <v>0</v>
      </c>
      <c r="P30" s="1"/>
      <c r="Q30" s="1"/>
    </row>
    <row r="31" spans="1:17" ht="19.5">
      <c r="A31" s="59"/>
      <c r="B31" s="60"/>
      <c r="C31" s="58"/>
      <c r="D31" s="53" t="str">
        <f>IF(C31="","-",'年齡轉換'!F29)</f>
        <v>-</v>
      </c>
      <c r="E31" s="63"/>
      <c r="F31" s="64"/>
      <c r="G31" s="64"/>
      <c r="H31" s="64"/>
      <c r="I31" s="64"/>
      <c r="J31" s="64"/>
      <c r="K31" s="64"/>
      <c r="L31" s="64"/>
      <c r="M31" s="64"/>
      <c r="N31" s="64"/>
      <c r="O31" s="37">
        <f t="shared" si="0"/>
        <v>0</v>
      </c>
      <c r="P31" s="1"/>
      <c r="Q31" s="1"/>
    </row>
    <row r="32" spans="1:17" ht="19.5">
      <c r="A32" s="59"/>
      <c r="B32" s="60"/>
      <c r="C32" s="58"/>
      <c r="D32" s="53" t="str">
        <f>IF(C32="","-",'年齡轉換'!F30)</f>
        <v>-</v>
      </c>
      <c r="E32" s="63"/>
      <c r="F32" s="64"/>
      <c r="G32" s="64"/>
      <c r="H32" s="64"/>
      <c r="I32" s="64"/>
      <c r="J32" s="64"/>
      <c r="K32" s="64"/>
      <c r="L32" s="64"/>
      <c r="M32" s="64"/>
      <c r="N32" s="64"/>
      <c r="O32" s="37">
        <f t="shared" si="0"/>
        <v>0</v>
      </c>
      <c r="P32" s="1"/>
      <c r="Q32" s="1"/>
    </row>
    <row r="33" spans="1:17" ht="19.5">
      <c r="A33" s="59"/>
      <c r="B33" s="60"/>
      <c r="C33" s="58"/>
      <c r="D33" s="53" t="str">
        <f>IF(C33="","-",'年齡轉換'!F31)</f>
        <v>-</v>
      </c>
      <c r="E33" s="63"/>
      <c r="F33" s="64"/>
      <c r="G33" s="64"/>
      <c r="H33" s="64"/>
      <c r="I33" s="64"/>
      <c r="J33" s="64"/>
      <c r="K33" s="64"/>
      <c r="L33" s="64"/>
      <c r="M33" s="64"/>
      <c r="N33" s="64"/>
      <c r="O33" s="37">
        <f t="shared" si="0"/>
        <v>0</v>
      </c>
      <c r="P33" s="1"/>
      <c r="Q33" s="1"/>
    </row>
    <row r="34" spans="1:17" ht="19.5">
      <c r="A34" s="59"/>
      <c r="B34" s="60"/>
      <c r="C34" s="58"/>
      <c r="D34" s="53" t="str">
        <f>IF(C34="","-",'年齡轉換'!F32)</f>
        <v>-</v>
      </c>
      <c r="E34" s="63"/>
      <c r="F34" s="64"/>
      <c r="G34" s="64"/>
      <c r="H34" s="64"/>
      <c r="I34" s="64"/>
      <c r="J34" s="64"/>
      <c r="K34" s="64"/>
      <c r="L34" s="64"/>
      <c r="M34" s="64"/>
      <c r="N34" s="64"/>
      <c r="O34" s="37">
        <f t="shared" si="0"/>
        <v>0</v>
      </c>
      <c r="P34" s="1"/>
      <c r="Q34" s="1"/>
    </row>
    <row r="35" spans="1:17" ht="19.5">
      <c r="A35" s="59"/>
      <c r="B35" s="60"/>
      <c r="C35" s="58"/>
      <c r="D35" s="53" t="str">
        <f>IF(C35="","-",'年齡轉換'!F33)</f>
        <v>-</v>
      </c>
      <c r="E35" s="65"/>
      <c r="F35" s="66"/>
      <c r="G35" s="66"/>
      <c r="H35" s="66"/>
      <c r="I35" s="66"/>
      <c r="J35" s="66"/>
      <c r="K35" s="66"/>
      <c r="L35" s="66"/>
      <c r="M35" s="66"/>
      <c r="N35" s="66"/>
      <c r="O35" s="37">
        <f t="shared" si="0"/>
        <v>0</v>
      </c>
      <c r="P35" s="1"/>
      <c r="Q35" s="1"/>
    </row>
    <row r="36" spans="1:17" s="19" customFormat="1" ht="30" customHeight="1">
      <c r="A36" s="47" t="s">
        <v>17</v>
      </c>
      <c r="B36" s="18">
        <f>COUNTA(A4:A35)</f>
        <v>0</v>
      </c>
      <c r="C36" s="87" t="s">
        <v>18</v>
      </c>
      <c r="D36" s="84"/>
      <c r="E36" s="41">
        <f aca="true" t="shared" si="1" ref="E36:N36">COUNTIF(E4:E35,"&gt;=1")</f>
        <v>0</v>
      </c>
      <c r="F36" s="20">
        <f t="shared" si="1"/>
        <v>0</v>
      </c>
      <c r="G36" s="20">
        <f t="shared" si="1"/>
        <v>0</v>
      </c>
      <c r="H36" s="20">
        <f t="shared" si="1"/>
        <v>0</v>
      </c>
      <c r="I36" s="20">
        <f t="shared" si="1"/>
        <v>0</v>
      </c>
      <c r="J36" s="20">
        <f t="shared" si="1"/>
        <v>0</v>
      </c>
      <c r="K36" s="20">
        <f t="shared" si="1"/>
        <v>0</v>
      </c>
      <c r="L36" s="20">
        <f t="shared" si="1"/>
        <v>0</v>
      </c>
      <c r="M36" s="20">
        <f t="shared" si="1"/>
        <v>0</v>
      </c>
      <c r="N36" s="20">
        <f t="shared" si="1"/>
        <v>0</v>
      </c>
      <c r="O36" s="38">
        <f>SUM(O4:O35)</f>
        <v>0</v>
      </c>
      <c r="P36" s="14"/>
      <c r="Q36" s="14"/>
    </row>
    <row r="37" spans="1:17" s="8" customFormat="1" ht="30" customHeight="1">
      <c r="A37" s="28"/>
      <c r="B37" s="14"/>
      <c r="C37" s="83" t="s">
        <v>19</v>
      </c>
      <c r="D37" s="84"/>
      <c r="E37" s="35">
        <f aca="true" t="shared" si="2" ref="E37:N37">SUMPRODUCT(-($B$4:$B$35="男"),-(E4:E35&gt;=1)*(1))</f>
        <v>0</v>
      </c>
      <c r="F37" s="21">
        <f t="shared" si="2"/>
        <v>0</v>
      </c>
      <c r="G37" s="21">
        <f t="shared" si="2"/>
        <v>0</v>
      </c>
      <c r="H37" s="21">
        <f t="shared" si="2"/>
        <v>0</v>
      </c>
      <c r="I37" s="21">
        <f t="shared" si="2"/>
        <v>0</v>
      </c>
      <c r="J37" s="21">
        <f t="shared" si="2"/>
        <v>0</v>
      </c>
      <c r="K37" s="21">
        <f t="shared" si="2"/>
        <v>0</v>
      </c>
      <c r="L37" s="21">
        <f t="shared" si="2"/>
        <v>0</v>
      </c>
      <c r="M37" s="21">
        <f t="shared" si="2"/>
        <v>0</v>
      </c>
      <c r="N37" s="21">
        <f t="shared" si="2"/>
        <v>0</v>
      </c>
      <c r="O37" s="38">
        <f>SUMIF($B$4:$B$35,"男",O4:O35)</f>
        <v>0</v>
      </c>
      <c r="P37" s="14"/>
      <c r="Q37" s="14"/>
    </row>
    <row r="38" spans="1:15" s="8" customFormat="1" ht="30" customHeight="1" thickBot="1">
      <c r="A38" s="29"/>
      <c r="B38" s="30"/>
      <c r="C38" s="85" t="s">
        <v>20</v>
      </c>
      <c r="D38" s="86"/>
      <c r="E38" s="36">
        <f aca="true" t="shared" si="3" ref="E38:N38">SUMPRODUCT(-($B$4:$B$35="女"),-(E4:E35&gt;=1)*(1))</f>
        <v>0</v>
      </c>
      <c r="F38" s="31">
        <f t="shared" si="3"/>
        <v>0</v>
      </c>
      <c r="G38" s="31">
        <f t="shared" si="3"/>
        <v>0</v>
      </c>
      <c r="H38" s="31">
        <f t="shared" si="3"/>
        <v>0</v>
      </c>
      <c r="I38" s="31">
        <f t="shared" si="3"/>
        <v>0</v>
      </c>
      <c r="J38" s="31">
        <f t="shared" si="3"/>
        <v>0</v>
      </c>
      <c r="K38" s="31">
        <f t="shared" si="3"/>
        <v>0</v>
      </c>
      <c r="L38" s="31">
        <f t="shared" si="3"/>
        <v>0</v>
      </c>
      <c r="M38" s="31">
        <f t="shared" si="3"/>
        <v>0</v>
      </c>
      <c r="N38" s="31">
        <f t="shared" si="3"/>
        <v>0</v>
      </c>
      <c r="O38" s="39">
        <f>SUMIF($B$4:$B$35,"女",O4:O35)</f>
        <v>0</v>
      </c>
    </row>
    <row r="39" spans="1:14" ht="17.25" thickTop="1">
      <c r="A39" s="5"/>
      <c r="B39" s="3"/>
      <c r="C39" s="6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ht="16.5"/>
    <row r="41" ht="16.5"/>
    <row r="42" ht="16.5"/>
    <row r="43" ht="16.5"/>
    <row r="44" ht="16.5"/>
    <row r="45" ht="16.5"/>
    <row r="46" ht="16.5"/>
    <row r="47" spans="1:14" ht="16.5">
      <c r="A47" s="5"/>
      <c r="B47" s="3"/>
      <c r="C47" s="6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6.5">
      <c r="A48" s="5"/>
      <c r="B48" s="3"/>
      <c r="C48" s="6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6.5">
      <c r="A49" s="5"/>
      <c r="B49" s="3"/>
      <c r="C49" s="6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6.5">
      <c r="A50" s="5"/>
      <c r="B50" s="3"/>
      <c r="C50" s="6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6.5">
      <c r="A51" s="5"/>
      <c r="B51" s="3"/>
      <c r="C51" s="6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6.5">
      <c r="A52" s="5"/>
      <c r="B52" s="3"/>
      <c r="C52" s="6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6.5">
      <c r="A53" s="5"/>
      <c r="B53" s="3"/>
      <c r="C53" s="6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6.5">
      <c r="A54" s="5"/>
      <c r="B54" s="3"/>
      <c r="C54" s="6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6.5">
      <c r="A55" s="5"/>
      <c r="B55" s="3"/>
      <c r="C55" s="6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6.5">
      <c r="A56" s="5"/>
      <c r="B56" s="3"/>
      <c r="C56" s="6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6.5">
      <c r="A57" s="5"/>
      <c r="B57" s="3"/>
      <c r="C57" s="6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6.5">
      <c r="A58" s="5"/>
      <c r="B58" s="3"/>
      <c r="C58" s="6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6.5">
      <c r="A59" s="5"/>
      <c r="B59" s="3"/>
      <c r="C59" s="6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6.5">
      <c r="A60" s="5"/>
      <c r="B60" s="3"/>
      <c r="C60" s="6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6.5">
      <c r="A61" s="5"/>
      <c r="B61" s="3"/>
      <c r="C61" s="6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6.5">
      <c r="A62" s="5"/>
      <c r="B62" s="3"/>
      <c r="C62" s="6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6.5">
      <c r="A63" s="5"/>
      <c r="B63" s="3"/>
      <c r="C63" s="6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6.5">
      <c r="A64" s="5"/>
      <c r="B64" s="3"/>
      <c r="C64" s="6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6.5">
      <c r="A65" s="5"/>
      <c r="B65" s="3"/>
      <c r="C65" s="6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6.5">
      <c r="A66" s="5"/>
      <c r="B66" s="3"/>
      <c r="C66" s="6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6.5">
      <c r="A67" s="5"/>
      <c r="B67" s="3"/>
      <c r="C67" s="6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6.5">
      <c r="A68" s="5"/>
      <c r="B68" s="3"/>
      <c r="C68" s="6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6.5">
      <c r="A69" s="5"/>
      <c r="B69" s="3"/>
      <c r="C69" s="6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6.5">
      <c r="A70" s="5"/>
      <c r="B70" s="3"/>
      <c r="C70" s="6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6.5">
      <c r="A71" s="5"/>
      <c r="B71" s="3"/>
      <c r="C71" s="6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6.5">
      <c r="A72" s="5"/>
      <c r="B72" s="3"/>
      <c r="C72" s="6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6.5">
      <c r="A73" s="5"/>
      <c r="B73" s="3"/>
      <c r="C73" s="6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6.5">
      <c r="A74" s="5"/>
      <c r="B74" s="3"/>
      <c r="C74" s="6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6.5">
      <c r="A75" s="5"/>
      <c r="B75" s="3"/>
      <c r="C75" s="6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6.5">
      <c r="A76" s="5"/>
      <c r="B76" s="3"/>
      <c r="C76" s="6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6.5">
      <c r="A77" s="5"/>
      <c r="B77" s="3"/>
      <c r="C77" s="6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6.5">
      <c r="A78" s="5"/>
      <c r="B78" s="3"/>
      <c r="C78" s="6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6.5">
      <c r="A79" s="5"/>
      <c r="B79" s="3"/>
      <c r="C79" s="6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6.5">
      <c r="A80" s="5"/>
      <c r="B80" s="3"/>
      <c r="C80" s="6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6.5">
      <c r="A81" s="5"/>
      <c r="B81" s="3"/>
      <c r="C81" s="6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6.5">
      <c r="A82" s="5"/>
      <c r="B82" s="3"/>
      <c r="C82" s="6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6.5">
      <c r="A83" s="5"/>
      <c r="B83" s="3"/>
      <c r="C83" s="6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6.5">
      <c r="A84" s="5"/>
      <c r="B84" s="3"/>
      <c r="C84" s="6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6.5">
      <c r="A85" s="5"/>
      <c r="B85" s="3"/>
      <c r="C85" s="6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6.5">
      <c r="A86" s="5"/>
      <c r="B86" s="3"/>
      <c r="C86" s="6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6.5">
      <c r="A87" s="5"/>
      <c r="B87" s="3"/>
      <c r="C87" s="6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</sheetData>
  <sheetProtection sheet="1" insertRows="0" insertHyperlinks="0" deleteRows="0" selectLockedCells="1" sort="0" autoFilter="0" pivotTables="0"/>
  <protectedRanges>
    <protectedRange sqref="A36:O36" name="範圍2"/>
  </protectedRanges>
  <mergeCells count="6">
    <mergeCell ref="O2:O3"/>
    <mergeCell ref="C37:D37"/>
    <mergeCell ref="C38:D38"/>
    <mergeCell ref="C36:D36"/>
    <mergeCell ref="A1:D2"/>
    <mergeCell ref="E1:O1"/>
  </mergeCells>
  <conditionalFormatting sqref="O4:O35">
    <cfRule type="cellIs" priority="1" dxfId="7" operator="greaterThan" stopIfTrue="1">
      <formula>3</formula>
    </cfRule>
  </conditionalFormatting>
  <printOptions horizontalCentered="1"/>
  <pageMargins left="0.7480314960629921" right="0.7480314960629921" top="0.91" bottom="0.43" header="0.5118110236220472" footer="0.16"/>
  <pageSetup fitToHeight="3" fitToWidth="1" horizontalDpi="300" verticalDpi="300" orientation="landscape" paperSize="9" r:id="rId3"/>
  <headerFooter alignWithMargins="0">
    <oddHeader>&amp;C&amp;"標楷體,粗體"&amp;18&amp;A</oddHeader>
    <oddFooter>&amp;C第&amp;P頁，共&amp;N頁&amp;R&amp;D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"/>
  <sheetViews>
    <sheetView zoomScale="85" zoomScaleNormal="85" zoomScalePageLayoutView="0" workbookViewId="0" topLeftCell="A1">
      <selection activeCell="C7" sqref="C7"/>
    </sheetView>
  </sheetViews>
  <sheetFormatPr defaultColWidth="8.875" defaultRowHeight="16.5"/>
  <cols>
    <col min="1" max="1" width="15.125" style="1" customWidth="1"/>
    <col min="2" max="2" width="5.50390625" style="1" customWidth="1"/>
    <col min="3" max="3" width="10.625" style="7" customWidth="1"/>
    <col min="4" max="4" width="12.50390625" style="1" customWidth="1"/>
    <col min="5" max="8" width="5.75390625" style="1" customWidth="1"/>
    <col min="9" max="9" width="7.375" style="1" customWidth="1"/>
    <col min="10" max="13" width="5.75390625" style="1" customWidth="1"/>
    <col min="14" max="14" width="7.75390625" style="1" customWidth="1"/>
    <col min="15" max="15" width="9.25390625" style="2" customWidth="1"/>
    <col min="16" max="16" width="11.125" style="2" hidden="1" customWidth="1"/>
    <col min="17" max="17" width="0" style="2" hidden="1" customWidth="1"/>
    <col min="18" max="16384" width="8.875" style="2" customWidth="1"/>
  </cols>
  <sheetData>
    <row r="1" spans="1:17" ht="26.25" customHeight="1" thickTop="1">
      <c r="A1" s="88" t="s">
        <v>68</v>
      </c>
      <c r="B1" s="89"/>
      <c r="C1" s="89"/>
      <c r="D1" s="90"/>
      <c r="E1" s="94" t="s">
        <v>86</v>
      </c>
      <c r="F1" s="95"/>
      <c r="G1" s="95"/>
      <c r="H1" s="95"/>
      <c r="I1" s="95"/>
      <c r="J1" s="95"/>
      <c r="K1" s="95"/>
      <c r="L1" s="95"/>
      <c r="M1" s="95"/>
      <c r="N1" s="95"/>
      <c r="O1" s="96"/>
      <c r="P1" s="1"/>
      <c r="Q1" s="1"/>
    </row>
    <row r="2" spans="1:17" ht="54" customHeight="1">
      <c r="A2" s="91"/>
      <c r="B2" s="92"/>
      <c r="C2" s="92"/>
      <c r="D2" s="93"/>
      <c r="E2" s="42" t="s">
        <v>36</v>
      </c>
      <c r="F2" s="12" t="s">
        <v>39</v>
      </c>
      <c r="G2" s="12" t="s">
        <v>38</v>
      </c>
      <c r="H2" s="12" t="s">
        <v>40</v>
      </c>
      <c r="I2" s="12" t="s">
        <v>69</v>
      </c>
      <c r="J2" s="12" t="s">
        <v>70</v>
      </c>
      <c r="K2" s="12" t="s">
        <v>71</v>
      </c>
      <c r="L2" s="12" t="s">
        <v>41</v>
      </c>
      <c r="M2" s="12" t="s">
        <v>37</v>
      </c>
      <c r="N2" s="12" t="s">
        <v>87</v>
      </c>
      <c r="O2" s="81" t="s">
        <v>72</v>
      </c>
      <c r="P2" s="1"/>
      <c r="Q2" s="1"/>
    </row>
    <row r="3" spans="1:17" s="4" customFormat="1" ht="69" customHeight="1" thickBot="1">
      <c r="A3" s="45" t="s">
        <v>73</v>
      </c>
      <c r="B3" s="46" t="s">
        <v>74</v>
      </c>
      <c r="C3" s="48" t="s">
        <v>75</v>
      </c>
      <c r="D3" s="49" t="s">
        <v>76</v>
      </c>
      <c r="E3" s="40" t="s">
        <v>77</v>
      </c>
      <c r="F3" s="10" t="s">
        <v>77</v>
      </c>
      <c r="G3" s="10" t="s">
        <v>77</v>
      </c>
      <c r="H3" s="10" t="s">
        <v>77</v>
      </c>
      <c r="I3" s="10" t="s">
        <v>77</v>
      </c>
      <c r="J3" s="10" t="s">
        <v>77</v>
      </c>
      <c r="K3" s="10" t="s">
        <v>77</v>
      </c>
      <c r="L3" s="10" t="s">
        <v>77</v>
      </c>
      <c r="M3" s="10" t="s">
        <v>77</v>
      </c>
      <c r="N3" s="10" t="s">
        <v>77</v>
      </c>
      <c r="O3" s="82"/>
      <c r="P3" s="3"/>
      <c r="Q3" s="3"/>
    </row>
    <row r="4" spans="1:17" ht="19.5">
      <c r="A4" s="43" t="s">
        <v>82</v>
      </c>
      <c r="B4" s="44" t="s">
        <v>83</v>
      </c>
      <c r="C4" s="67">
        <v>910901</v>
      </c>
      <c r="D4" s="53" t="str">
        <f>IF(C4="","-",'年齡轉換_範例'!F2)</f>
        <v>國小組</v>
      </c>
      <c r="E4" s="32">
        <v>1</v>
      </c>
      <c r="F4" s="15"/>
      <c r="G4" s="15"/>
      <c r="H4" s="15">
        <v>1</v>
      </c>
      <c r="I4" s="15"/>
      <c r="J4" s="15"/>
      <c r="K4" s="15"/>
      <c r="L4" s="15">
        <v>1</v>
      </c>
      <c r="M4" s="15"/>
      <c r="N4" s="15">
        <v>1</v>
      </c>
      <c r="O4" s="37">
        <f aca="true" t="shared" si="0" ref="O4:O35">COUNTA(E4:N4)</f>
        <v>4</v>
      </c>
      <c r="P4" s="1"/>
      <c r="Q4" s="1"/>
    </row>
    <row r="5" spans="1:17" ht="19.5">
      <c r="A5" s="27" t="s">
        <v>84</v>
      </c>
      <c r="B5" s="11" t="s">
        <v>85</v>
      </c>
      <c r="C5" s="67">
        <v>910902</v>
      </c>
      <c r="D5" s="53" t="str">
        <f>IF(C5="","-",'年齡轉換_範例'!F3)</f>
        <v>國小組</v>
      </c>
      <c r="E5" s="33"/>
      <c r="F5" s="16">
        <v>1</v>
      </c>
      <c r="G5" s="16"/>
      <c r="H5" s="16">
        <v>1</v>
      </c>
      <c r="I5" s="16"/>
      <c r="J5" s="16"/>
      <c r="K5" s="16"/>
      <c r="L5" s="16"/>
      <c r="M5" s="16"/>
      <c r="N5" s="16"/>
      <c r="O5" s="37">
        <f t="shared" si="0"/>
        <v>2</v>
      </c>
      <c r="P5" s="1"/>
      <c r="Q5" s="1"/>
    </row>
    <row r="6" spans="1:17" ht="19.5">
      <c r="A6" s="27" t="s">
        <v>82</v>
      </c>
      <c r="B6" s="11" t="s">
        <v>83</v>
      </c>
      <c r="C6" s="67">
        <v>910831</v>
      </c>
      <c r="D6" s="53" t="str">
        <f>IF(C6="","-",'年齡轉換_範例'!F4)</f>
        <v>國中組</v>
      </c>
      <c r="E6" s="33"/>
      <c r="F6" s="16">
        <v>1</v>
      </c>
      <c r="G6" s="16"/>
      <c r="H6" s="16"/>
      <c r="I6" s="16"/>
      <c r="J6" s="16">
        <v>1</v>
      </c>
      <c r="K6" s="16"/>
      <c r="L6" s="16"/>
      <c r="M6" s="16">
        <v>1</v>
      </c>
      <c r="N6" s="16"/>
      <c r="O6" s="37">
        <f t="shared" si="0"/>
        <v>3</v>
      </c>
      <c r="P6" s="1"/>
      <c r="Q6" s="1"/>
    </row>
    <row r="7" spans="1:17" ht="19.5">
      <c r="A7" s="27" t="s">
        <v>84</v>
      </c>
      <c r="B7" s="11" t="s">
        <v>85</v>
      </c>
      <c r="C7" s="67">
        <v>880901</v>
      </c>
      <c r="D7" s="53" t="str">
        <f>IF(C7="","-",'年齡轉換_範例'!F5)</f>
        <v>國中組</v>
      </c>
      <c r="E7" s="33">
        <v>1</v>
      </c>
      <c r="F7" s="16"/>
      <c r="G7" s="16"/>
      <c r="H7" s="16"/>
      <c r="I7" s="16"/>
      <c r="J7" s="16"/>
      <c r="K7" s="16"/>
      <c r="L7" s="16"/>
      <c r="M7" s="16"/>
      <c r="N7" s="16">
        <v>1</v>
      </c>
      <c r="O7" s="37">
        <f t="shared" si="0"/>
        <v>2</v>
      </c>
      <c r="P7" s="1"/>
      <c r="Q7" s="1"/>
    </row>
    <row r="8" spans="1:17" ht="19.5">
      <c r="A8" s="27" t="s">
        <v>82</v>
      </c>
      <c r="B8" s="11" t="s">
        <v>83</v>
      </c>
      <c r="C8" s="67">
        <v>880831</v>
      </c>
      <c r="D8" s="53" t="str">
        <f>IF(C8="","-",'年齡轉換_範例'!F6)</f>
        <v>社會組</v>
      </c>
      <c r="E8" s="33"/>
      <c r="F8" s="16"/>
      <c r="G8" s="16"/>
      <c r="H8" s="16"/>
      <c r="I8" s="16">
        <v>1</v>
      </c>
      <c r="J8" s="16"/>
      <c r="K8" s="16"/>
      <c r="L8" s="16"/>
      <c r="M8" s="16"/>
      <c r="N8" s="16"/>
      <c r="O8" s="37">
        <f t="shared" si="0"/>
        <v>1</v>
      </c>
      <c r="P8" s="1"/>
      <c r="Q8" s="1"/>
    </row>
    <row r="9" spans="1:17" ht="19.5">
      <c r="A9" s="27" t="s">
        <v>84</v>
      </c>
      <c r="B9" s="11" t="s">
        <v>85</v>
      </c>
      <c r="C9" s="67">
        <v>880902</v>
      </c>
      <c r="D9" s="53" t="str">
        <f>IF(C9="","-",'年齡轉換_範例'!F7)</f>
        <v>國中組</v>
      </c>
      <c r="E9" s="33"/>
      <c r="F9" s="16"/>
      <c r="G9" s="16">
        <v>1</v>
      </c>
      <c r="H9" s="16"/>
      <c r="I9" s="16"/>
      <c r="J9" s="16">
        <v>1</v>
      </c>
      <c r="K9" s="16">
        <v>1</v>
      </c>
      <c r="L9" s="16"/>
      <c r="M9" s="16"/>
      <c r="N9" s="16">
        <v>1</v>
      </c>
      <c r="O9" s="37">
        <f t="shared" si="0"/>
        <v>4</v>
      </c>
      <c r="P9" s="1"/>
      <c r="Q9" s="1"/>
    </row>
    <row r="10" spans="1:17" ht="19.5">
      <c r="A10" s="27" t="s">
        <v>82</v>
      </c>
      <c r="B10" s="11" t="s">
        <v>83</v>
      </c>
      <c r="C10" s="51">
        <v>870901</v>
      </c>
      <c r="D10" s="53" t="str">
        <f>IF(C10="","-",'年齡轉換_範例'!F8)</f>
        <v>社會組</v>
      </c>
      <c r="E10" s="33"/>
      <c r="F10" s="16"/>
      <c r="G10" s="16"/>
      <c r="H10" s="16"/>
      <c r="I10" s="16"/>
      <c r="J10" s="16"/>
      <c r="K10" s="16"/>
      <c r="L10" s="16">
        <v>1</v>
      </c>
      <c r="M10" s="16"/>
      <c r="N10" s="16"/>
      <c r="O10" s="37">
        <f t="shared" si="0"/>
        <v>1</v>
      </c>
      <c r="P10" s="1"/>
      <c r="Q10" s="1"/>
    </row>
    <row r="11" spans="1:17" ht="19.5">
      <c r="A11" s="27" t="s">
        <v>84</v>
      </c>
      <c r="B11" s="11" t="s">
        <v>85</v>
      </c>
      <c r="C11" s="51">
        <v>870902</v>
      </c>
      <c r="D11" s="53" t="str">
        <f>IF(C11="","-",'年齡轉換_範例'!F9)</f>
        <v>社會組</v>
      </c>
      <c r="E11" s="33">
        <v>1</v>
      </c>
      <c r="F11" s="16"/>
      <c r="G11" s="16"/>
      <c r="H11" s="16">
        <v>1</v>
      </c>
      <c r="I11" s="16"/>
      <c r="J11" s="16"/>
      <c r="K11" s="16"/>
      <c r="L11" s="16"/>
      <c r="M11" s="16"/>
      <c r="N11" s="16"/>
      <c r="O11" s="37">
        <f t="shared" si="0"/>
        <v>2</v>
      </c>
      <c r="P11" s="1"/>
      <c r="Q11" s="1"/>
    </row>
    <row r="12" spans="1:17" ht="19.5">
      <c r="A12" s="27" t="s">
        <v>82</v>
      </c>
      <c r="B12" s="11" t="s">
        <v>83</v>
      </c>
      <c r="C12" s="51">
        <v>921011</v>
      </c>
      <c r="D12" s="53" t="str">
        <f>IF(C12="","-",'年齡轉換_範例'!F10)</f>
        <v>國小組</v>
      </c>
      <c r="E12" s="33">
        <v>1</v>
      </c>
      <c r="F12" s="16"/>
      <c r="G12" s="16"/>
      <c r="H12" s="16"/>
      <c r="I12" s="16"/>
      <c r="J12" s="16">
        <v>1</v>
      </c>
      <c r="K12" s="16"/>
      <c r="L12" s="16"/>
      <c r="M12" s="16"/>
      <c r="N12" s="16"/>
      <c r="O12" s="37">
        <f t="shared" si="0"/>
        <v>2</v>
      </c>
      <c r="P12" s="1"/>
      <c r="Q12" s="1"/>
    </row>
    <row r="13" spans="1:17" ht="19.5">
      <c r="A13" s="27" t="s">
        <v>84</v>
      </c>
      <c r="B13" s="11" t="s">
        <v>85</v>
      </c>
      <c r="C13" s="51">
        <v>630225</v>
      </c>
      <c r="D13" s="53" t="str">
        <f>IF(C13="","-",'年齡轉換_範例'!F11)</f>
        <v>社會組</v>
      </c>
      <c r="E13" s="33">
        <v>1</v>
      </c>
      <c r="F13" s="16"/>
      <c r="G13" s="16"/>
      <c r="H13" s="16">
        <v>1</v>
      </c>
      <c r="I13" s="16"/>
      <c r="J13" s="33">
        <v>1</v>
      </c>
      <c r="K13" s="16"/>
      <c r="L13" s="16"/>
      <c r="M13" s="16"/>
      <c r="N13" s="16"/>
      <c r="O13" s="37">
        <f>COUNTA(E13:N13)</f>
        <v>3</v>
      </c>
      <c r="P13" s="1"/>
      <c r="Q13" s="1"/>
    </row>
    <row r="14" spans="1:17" ht="19.5">
      <c r="A14" s="27"/>
      <c r="B14" s="11"/>
      <c r="C14" s="51"/>
      <c r="D14" s="53" t="str">
        <f>IF(C14="","-",'年齡轉換_範例'!F12)</f>
        <v>-</v>
      </c>
      <c r="E14" s="33"/>
      <c r="F14" s="16"/>
      <c r="G14" s="16"/>
      <c r="H14" s="16"/>
      <c r="I14" s="16"/>
      <c r="J14" s="16"/>
      <c r="K14" s="16"/>
      <c r="L14" s="16"/>
      <c r="M14" s="16"/>
      <c r="N14" s="16"/>
      <c r="O14" s="37">
        <f t="shared" si="0"/>
        <v>0</v>
      </c>
      <c r="P14" s="1"/>
      <c r="Q14" s="1"/>
    </row>
    <row r="15" spans="1:17" ht="19.5">
      <c r="A15" s="27"/>
      <c r="B15" s="11"/>
      <c r="C15" s="51"/>
      <c r="D15" s="53" t="str">
        <f>IF(C15="","-",'年齡轉換_範例'!F13)</f>
        <v>-</v>
      </c>
      <c r="E15" s="33"/>
      <c r="F15" s="16"/>
      <c r="G15" s="16"/>
      <c r="H15" s="16"/>
      <c r="I15" s="16"/>
      <c r="J15" s="16"/>
      <c r="K15" s="16"/>
      <c r="L15" s="16"/>
      <c r="M15" s="16"/>
      <c r="N15" s="16"/>
      <c r="O15" s="37">
        <f t="shared" si="0"/>
        <v>0</v>
      </c>
      <c r="P15" s="1"/>
      <c r="Q15" s="1"/>
    </row>
    <row r="16" spans="1:17" ht="19.5">
      <c r="A16" s="27"/>
      <c r="B16" s="11"/>
      <c r="C16" s="51"/>
      <c r="D16" s="53" t="str">
        <f>IF(C16="","-",'年齡轉換_範例'!F14)</f>
        <v>-</v>
      </c>
      <c r="E16" s="33"/>
      <c r="F16" s="16"/>
      <c r="G16" s="16"/>
      <c r="H16" s="16"/>
      <c r="I16" s="16"/>
      <c r="J16" s="16"/>
      <c r="K16" s="16"/>
      <c r="L16" s="16"/>
      <c r="M16" s="16"/>
      <c r="N16" s="16"/>
      <c r="O16" s="37">
        <f t="shared" si="0"/>
        <v>0</v>
      </c>
      <c r="P16" s="1"/>
      <c r="Q16" s="1"/>
    </row>
    <row r="17" spans="1:17" ht="19.5">
      <c r="A17" s="27"/>
      <c r="B17" s="11"/>
      <c r="C17" s="51"/>
      <c r="D17" s="53" t="str">
        <f>IF(C17="","-",'年齡轉換_範例'!F15)</f>
        <v>-</v>
      </c>
      <c r="E17" s="33"/>
      <c r="F17" s="16"/>
      <c r="G17" s="16"/>
      <c r="H17" s="16"/>
      <c r="I17" s="16"/>
      <c r="J17" s="16"/>
      <c r="K17" s="16"/>
      <c r="L17" s="16"/>
      <c r="M17" s="16"/>
      <c r="N17" s="16"/>
      <c r="O17" s="37">
        <f t="shared" si="0"/>
        <v>0</v>
      </c>
      <c r="P17" s="1"/>
      <c r="Q17" s="1"/>
    </row>
    <row r="18" spans="1:17" ht="19.5">
      <c r="A18" s="27"/>
      <c r="B18" s="11"/>
      <c r="C18" s="51"/>
      <c r="D18" s="53" t="str">
        <f>IF(C18="","-",'年齡轉換_範例'!F16)</f>
        <v>-</v>
      </c>
      <c r="E18" s="33"/>
      <c r="F18" s="16"/>
      <c r="G18" s="16"/>
      <c r="H18" s="16"/>
      <c r="I18" s="16"/>
      <c r="J18" s="16"/>
      <c r="K18" s="16"/>
      <c r="L18" s="16"/>
      <c r="M18" s="16"/>
      <c r="N18" s="16"/>
      <c r="O18" s="37">
        <f t="shared" si="0"/>
        <v>0</v>
      </c>
      <c r="P18" s="1"/>
      <c r="Q18" s="1"/>
    </row>
    <row r="19" spans="1:17" ht="19.5">
      <c r="A19" s="27"/>
      <c r="B19" s="11"/>
      <c r="C19" s="51"/>
      <c r="D19" s="53" t="str">
        <f>IF(C19="","-",'年齡轉換_範例'!F17)</f>
        <v>-</v>
      </c>
      <c r="E19" s="33"/>
      <c r="F19" s="16"/>
      <c r="G19" s="16"/>
      <c r="H19" s="16"/>
      <c r="I19" s="16"/>
      <c r="J19" s="16"/>
      <c r="K19" s="16"/>
      <c r="L19" s="16"/>
      <c r="M19" s="16"/>
      <c r="N19" s="16"/>
      <c r="O19" s="37">
        <f t="shared" si="0"/>
        <v>0</v>
      </c>
      <c r="P19" s="1"/>
      <c r="Q19" s="1"/>
    </row>
    <row r="20" spans="1:17" ht="19.5">
      <c r="A20" s="27"/>
      <c r="B20" s="11"/>
      <c r="C20" s="51"/>
      <c r="D20" s="53" t="str">
        <f>IF(C20="","-",'年齡轉換_範例'!F18)</f>
        <v>-</v>
      </c>
      <c r="E20" s="33"/>
      <c r="F20" s="16"/>
      <c r="G20" s="16"/>
      <c r="H20" s="16"/>
      <c r="I20" s="16"/>
      <c r="J20" s="16"/>
      <c r="K20" s="16"/>
      <c r="L20" s="16"/>
      <c r="M20" s="16"/>
      <c r="N20" s="16"/>
      <c r="O20" s="37">
        <f t="shared" si="0"/>
        <v>0</v>
      </c>
      <c r="P20" s="1"/>
      <c r="Q20" s="1"/>
    </row>
    <row r="21" spans="1:17" ht="19.5">
      <c r="A21" s="27"/>
      <c r="B21" s="11"/>
      <c r="C21" s="51"/>
      <c r="D21" s="53" t="str">
        <f>IF(C21="","-",'年齡轉換_範例'!F19)</f>
        <v>-</v>
      </c>
      <c r="E21" s="33"/>
      <c r="F21" s="16"/>
      <c r="G21" s="16"/>
      <c r="H21" s="16"/>
      <c r="I21" s="16"/>
      <c r="J21" s="16"/>
      <c r="K21" s="16"/>
      <c r="L21" s="16"/>
      <c r="M21" s="16"/>
      <c r="N21" s="16"/>
      <c r="O21" s="37">
        <f t="shared" si="0"/>
        <v>0</v>
      </c>
      <c r="P21" s="1"/>
      <c r="Q21" s="1"/>
    </row>
    <row r="22" spans="1:17" ht="19.5">
      <c r="A22" s="27"/>
      <c r="B22" s="11"/>
      <c r="C22" s="51"/>
      <c r="D22" s="53" t="str">
        <f>IF(C22="","-",'年齡轉換_範例'!F20)</f>
        <v>-</v>
      </c>
      <c r="E22" s="33"/>
      <c r="F22" s="16"/>
      <c r="G22" s="16"/>
      <c r="H22" s="16"/>
      <c r="I22" s="16"/>
      <c r="J22" s="16"/>
      <c r="K22" s="16"/>
      <c r="L22" s="16"/>
      <c r="M22" s="16"/>
      <c r="N22" s="16"/>
      <c r="O22" s="37">
        <f t="shared" si="0"/>
        <v>0</v>
      </c>
      <c r="P22" s="1"/>
      <c r="Q22" s="1"/>
    </row>
    <row r="23" spans="1:17" ht="19.5">
      <c r="A23" s="27"/>
      <c r="B23" s="11"/>
      <c r="C23" s="51"/>
      <c r="D23" s="53" t="str">
        <f>IF(C23="","-",'年齡轉換_範例'!F21)</f>
        <v>-</v>
      </c>
      <c r="E23" s="33"/>
      <c r="F23" s="16"/>
      <c r="G23" s="16"/>
      <c r="H23" s="16"/>
      <c r="I23" s="16"/>
      <c r="J23" s="16"/>
      <c r="K23" s="16"/>
      <c r="L23" s="16"/>
      <c r="M23" s="16"/>
      <c r="N23" s="16"/>
      <c r="O23" s="37">
        <f t="shared" si="0"/>
        <v>0</v>
      </c>
      <c r="P23" s="1"/>
      <c r="Q23" s="1"/>
    </row>
    <row r="24" spans="1:17" ht="19.5">
      <c r="A24" s="27"/>
      <c r="B24" s="11"/>
      <c r="C24" s="51"/>
      <c r="D24" s="53" t="str">
        <f>IF(C24="","-",'年齡轉換_範例'!F22)</f>
        <v>-</v>
      </c>
      <c r="E24" s="33"/>
      <c r="F24" s="16"/>
      <c r="G24" s="16"/>
      <c r="H24" s="16"/>
      <c r="I24" s="16"/>
      <c r="J24" s="16"/>
      <c r="K24" s="16"/>
      <c r="L24" s="16"/>
      <c r="M24" s="16"/>
      <c r="N24" s="16"/>
      <c r="O24" s="37">
        <f t="shared" si="0"/>
        <v>0</v>
      </c>
      <c r="P24" s="1"/>
      <c r="Q24" s="1"/>
    </row>
    <row r="25" spans="1:17" ht="19.5">
      <c r="A25" s="27"/>
      <c r="B25" s="11"/>
      <c r="C25" s="51"/>
      <c r="D25" s="53" t="str">
        <f>IF(C25="","-",'年齡轉換_範例'!F23)</f>
        <v>-</v>
      </c>
      <c r="E25" s="33"/>
      <c r="F25" s="16"/>
      <c r="G25" s="16"/>
      <c r="H25" s="16"/>
      <c r="I25" s="16"/>
      <c r="J25" s="16"/>
      <c r="K25" s="16"/>
      <c r="L25" s="16"/>
      <c r="M25" s="16"/>
      <c r="N25" s="16"/>
      <c r="O25" s="37">
        <f t="shared" si="0"/>
        <v>0</v>
      </c>
      <c r="P25" s="1"/>
      <c r="Q25" s="1"/>
    </row>
    <row r="26" spans="1:17" ht="19.5">
      <c r="A26" s="27"/>
      <c r="B26" s="11"/>
      <c r="C26" s="51"/>
      <c r="D26" s="53" t="str">
        <f>IF(C26="","-",'年齡轉換_範例'!F24)</f>
        <v>-</v>
      </c>
      <c r="E26" s="33"/>
      <c r="F26" s="16"/>
      <c r="G26" s="16"/>
      <c r="H26" s="16"/>
      <c r="I26" s="16"/>
      <c r="J26" s="16"/>
      <c r="K26" s="16"/>
      <c r="L26" s="16"/>
      <c r="M26" s="16"/>
      <c r="N26" s="16"/>
      <c r="O26" s="37">
        <f t="shared" si="0"/>
        <v>0</v>
      </c>
      <c r="P26" s="1"/>
      <c r="Q26" s="1"/>
    </row>
    <row r="27" spans="1:17" ht="19.5">
      <c r="A27" s="27"/>
      <c r="B27" s="11"/>
      <c r="C27" s="51"/>
      <c r="D27" s="53" t="str">
        <f>IF(C27="","-",'年齡轉換_範例'!F25)</f>
        <v>-</v>
      </c>
      <c r="E27" s="33"/>
      <c r="F27" s="16"/>
      <c r="G27" s="16"/>
      <c r="H27" s="16"/>
      <c r="I27" s="16"/>
      <c r="J27" s="16"/>
      <c r="K27" s="16"/>
      <c r="L27" s="16"/>
      <c r="M27" s="16"/>
      <c r="N27" s="16"/>
      <c r="O27" s="37">
        <f t="shared" si="0"/>
        <v>0</v>
      </c>
      <c r="P27" s="1"/>
      <c r="Q27" s="1"/>
    </row>
    <row r="28" spans="1:17" ht="19.5">
      <c r="A28" s="27"/>
      <c r="B28" s="11"/>
      <c r="C28" s="51"/>
      <c r="D28" s="53" t="str">
        <f>IF(C28="","-",'年齡轉換_範例'!F26)</f>
        <v>-</v>
      </c>
      <c r="E28" s="33"/>
      <c r="F28" s="16"/>
      <c r="G28" s="16"/>
      <c r="H28" s="16"/>
      <c r="I28" s="16"/>
      <c r="J28" s="16"/>
      <c r="K28" s="16"/>
      <c r="L28" s="16"/>
      <c r="M28" s="16"/>
      <c r="N28" s="16"/>
      <c r="O28" s="37">
        <f t="shared" si="0"/>
        <v>0</v>
      </c>
      <c r="P28" s="1"/>
      <c r="Q28" s="1"/>
    </row>
    <row r="29" spans="1:17" ht="19.5">
      <c r="A29" s="27"/>
      <c r="B29" s="11"/>
      <c r="C29" s="51"/>
      <c r="D29" s="53" t="str">
        <f>IF(C29="","-",'年齡轉換_範例'!F27)</f>
        <v>-</v>
      </c>
      <c r="E29" s="33"/>
      <c r="F29" s="16"/>
      <c r="G29" s="16"/>
      <c r="H29" s="16"/>
      <c r="I29" s="16"/>
      <c r="J29" s="16"/>
      <c r="K29" s="16"/>
      <c r="L29" s="16"/>
      <c r="M29" s="16"/>
      <c r="N29" s="16"/>
      <c r="O29" s="37">
        <f t="shared" si="0"/>
        <v>0</v>
      </c>
      <c r="P29" s="1"/>
      <c r="Q29" s="1"/>
    </row>
    <row r="30" spans="1:17" ht="19.5">
      <c r="A30" s="27"/>
      <c r="B30" s="11"/>
      <c r="C30" s="51"/>
      <c r="D30" s="53" t="str">
        <f>IF(C30="","-",'年齡轉換_範例'!F28)</f>
        <v>-</v>
      </c>
      <c r="E30" s="33"/>
      <c r="F30" s="16"/>
      <c r="G30" s="16"/>
      <c r="H30" s="16"/>
      <c r="I30" s="16"/>
      <c r="J30" s="16"/>
      <c r="K30" s="16"/>
      <c r="L30" s="16"/>
      <c r="M30" s="16"/>
      <c r="N30" s="16"/>
      <c r="O30" s="37">
        <f t="shared" si="0"/>
        <v>0</v>
      </c>
      <c r="P30" s="1"/>
      <c r="Q30" s="1"/>
    </row>
    <row r="31" spans="1:17" ht="19.5">
      <c r="A31" s="27"/>
      <c r="B31" s="11"/>
      <c r="C31" s="51"/>
      <c r="D31" s="53" t="str">
        <f>IF(C31="","-",'年齡轉換_範例'!F29)</f>
        <v>-</v>
      </c>
      <c r="E31" s="33"/>
      <c r="F31" s="16"/>
      <c r="G31" s="16"/>
      <c r="H31" s="16"/>
      <c r="I31" s="16"/>
      <c r="J31" s="16"/>
      <c r="K31" s="16"/>
      <c r="L31" s="16"/>
      <c r="M31" s="16"/>
      <c r="N31" s="16"/>
      <c r="O31" s="37">
        <f t="shared" si="0"/>
        <v>0</v>
      </c>
      <c r="P31" s="1"/>
      <c r="Q31" s="1"/>
    </row>
    <row r="32" spans="1:17" ht="19.5">
      <c r="A32" s="27"/>
      <c r="B32" s="11"/>
      <c r="C32" s="51"/>
      <c r="D32" s="53" t="str">
        <f>IF(C32="","-",'年齡轉換_範例'!F30)</f>
        <v>-</v>
      </c>
      <c r="E32" s="33"/>
      <c r="F32" s="16"/>
      <c r="G32" s="16"/>
      <c r="H32" s="16"/>
      <c r="I32" s="16"/>
      <c r="J32" s="16"/>
      <c r="K32" s="16"/>
      <c r="L32" s="16"/>
      <c r="M32" s="16"/>
      <c r="N32" s="16"/>
      <c r="O32" s="37">
        <f t="shared" si="0"/>
        <v>0</v>
      </c>
      <c r="P32" s="1"/>
      <c r="Q32" s="1"/>
    </row>
    <row r="33" spans="1:17" ht="19.5">
      <c r="A33" s="27"/>
      <c r="B33" s="11"/>
      <c r="C33" s="51"/>
      <c r="D33" s="53" t="str">
        <f>IF(C33="","-",'年齡轉換_範例'!F31)</f>
        <v>-</v>
      </c>
      <c r="E33" s="33"/>
      <c r="F33" s="16"/>
      <c r="G33" s="16"/>
      <c r="H33" s="16"/>
      <c r="I33" s="16"/>
      <c r="J33" s="16"/>
      <c r="K33" s="16"/>
      <c r="L33" s="16"/>
      <c r="M33" s="16"/>
      <c r="N33" s="16"/>
      <c r="O33" s="37">
        <f t="shared" si="0"/>
        <v>0</v>
      </c>
      <c r="P33" s="1"/>
      <c r="Q33" s="1"/>
    </row>
    <row r="34" spans="1:17" ht="19.5">
      <c r="A34" s="27"/>
      <c r="B34" s="11"/>
      <c r="C34" s="51"/>
      <c r="D34" s="53" t="str">
        <f>IF(C34="","-",'年齡轉換_範例'!F32)</f>
        <v>-</v>
      </c>
      <c r="E34" s="33"/>
      <c r="F34" s="16"/>
      <c r="G34" s="16"/>
      <c r="H34" s="16"/>
      <c r="I34" s="16"/>
      <c r="J34" s="16"/>
      <c r="K34" s="16"/>
      <c r="L34" s="16"/>
      <c r="M34" s="16"/>
      <c r="N34" s="16"/>
      <c r="O34" s="37">
        <f t="shared" si="0"/>
        <v>0</v>
      </c>
      <c r="P34" s="1"/>
      <c r="Q34" s="1"/>
    </row>
    <row r="35" spans="1:17" ht="19.5">
      <c r="A35" s="27"/>
      <c r="B35" s="11"/>
      <c r="C35" s="51"/>
      <c r="D35" s="53" t="str">
        <f>IF(C35="","-",'年齡轉換_範例'!F33)</f>
        <v>-</v>
      </c>
      <c r="E35" s="34"/>
      <c r="F35" s="17"/>
      <c r="G35" s="17"/>
      <c r="H35" s="17"/>
      <c r="I35" s="17"/>
      <c r="J35" s="17"/>
      <c r="K35" s="17"/>
      <c r="L35" s="17"/>
      <c r="M35" s="17"/>
      <c r="N35" s="17"/>
      <c r="O35" s="37">
        <f t="shared" si="0"/>
        <v>0</v>
      </c>
      <c r="P35" s="1"/>
      <c r="Q35" s="1"/>
    </row>
    <row r="36" spans="1:17" s="19" customFormat="1" ht="30" customHeight="1">
      <c r="A36" s="47" t="s">
        <v>78</v>
      </c>
      <c r="B36" s="18">
        <f>COUNTA(A4:A35)</f>
        <v>10</v>
      </c>
      <c r="C36" s="87" t="s">
        <v>79</v>
      </c>
      <c r="D36" s="84"/>
      <c r="E36" s="41">
        <f aca="true" t="shared" si="1" ref="E36:N36">COUNTIF(E4:E35,"&gt;=1")</f>
        <v>5</v>
      </c>
      <c r="F36" s="20">
        <f t="shared" si="1"/>
        <v>2</v>
      </c>
      <c r="G36" s="20">
        <f t="shared" si="1"/>
        <v>1</v>
      </c>
      <c r="H36" s="20">
        <f t="shared" si="1"/>
        <v>4</v>
      </c>
      <c r="I36" s="20">
        <f t="shared" si="1"/>
        <v>1</v>
      </c>
      <c r="J36" s="20">
        <f t="shared" si="1"/>
        <v>4</v>
      </c>
      <c r="K36" s="20">
        <f t="shared" si="1"/>
        <v>1</v>
      </c>
      <c r="L36" s="20">
        <f t="shared" si="1"/>
        <v>2</v>
      </c>
      <c r="M36" s="20">
        <f t="shared" si="1"/>
        <v>1</v>
      </c>
      <c r="N36" s="20">
        <f t="shared" si="1"/>
        <v>3</v>
      </c>
      <c r="O36" s="38">
        <f>SUM(O4:O35)</f>
        <v>24</v>
      </c>
      <c r="P36" s="14"/>
      <c r="Q36" s="14"/>
    </row>
    <row r="37" spans="1:17" s="8" customFormat="1" ht="30" customHeight="1">
      <c r="A37" s="28"/>
      <c r="B37" s="14"/>
      <c r="C37" s="83" t="s">
        <v>80</v>
      </c>
      <c r="D37" s="84"/>
      <c r="E37" s="35">
        <f aca="true" t="shared" si="2" ref="E37:N37">SUMPRODUCT(-($B$4:$B$35="男"),-(E4:E35&gt;=1)*(1))</f>
        <v>2</v>
      </c>
      <c r="F37" s="21">
        <f t="shared" si="2"/>
        <v>1</v>
      </c>
      <c r="G37" s="21">
        <f t="shared" si="2"/>
        <v>0</v>
      </c>
      <c r="H37" s="21">
        <f t="shared" si="2"/>
        <v>1</v>
      </c>
      <c r="I37" s="21">
        <f t="shared" si="2"/>
        <v>1</v>
      </c>
      <c r="J37" s="21">
        <f t="shared" si="2"/>
        <v>2</v>
      </c>
      <c r="K37" s="21">
        <f t="shared" si="2"/>
        <v>0</v>
      </c>
      <c r="L37" s="21">
        <f t="shared" si="2"/>
        <v>2</v>
      </c>
      <c r="M37" s="21">
        <f t="shared" si="2"/>
        <v>1</v>
      </c>
      <c r="N37" s="21">
        <f t="shared" si="2"/>
        <v>1</v>
      </c>
      <c r="O37" s="38">
        <f>SUMIF($B$4:$B$35,"男",O4:O35)</f>
        <v>11</v>
      </c>
      <c r="P37" s="14"/>
      <c r="Q37" s="14"/>
    </row>
    <row r="38" spans="1:15" s="8" customFormat="1" ht="30" customHeight="1" thickBot="1">
      <c r="A38" s="29"/>
      <c r="B38" s="30"/>
      <c r="C38" s="85" t="s">
        <v>81</v>
      </c>
      <c r="D38" s="86"/>
      <c r="E38" s="36">
        <f aca="true" t="shared" si="3" ref="E38:N38">SUMPRODUCT(-($B$4:$B$35="女"),-(E4:E35&gt;=1)*(1))</f>
        <v>3</v>
      </c>
      <c r="F38" s="31">
        <f t="shared" si="3"/>
        <v>1</v>
      </c>
      <c r="G38" s="31">
        <f t="shared" si="3"/>
        <v>1</v>
      </c>
      <c r="H38" s="31">
        <f t="shared" si="3"/>
        <v>3</v>
      </c>
      <c r="I38" s="31">
        <f t="shared" si="3"/>
        <v>0</v>
      </c>
      <c r="J38" s="31">
        <f t="shared" si="3"/>
        <v>2</v>
      </c>
      <c r="K38" s="31">
        <f t="shared" si="3"/>
        <v>1</v>
      </c>
      <c r="L38" s="31">
        <f t="shared" si="3"/>
        <v>0</v>
      </c>
      <c r="M38" s="31">
        <f t="shared" si="3"/>
        <v>0</v>
      </c>
      <c r="N38" s="31">
        <f t="shared" si="3"/>
        <v>2</v>
      </c>
      <c r="O38" s="39">
        <f>SUMIF($B$4:$B$35,"女",O4:O35)</f>
        <v>13</v>
      </c>
    </row>
    <row r="39" spans="1:14" ht="17.25" thickTop="1">
      <c r="A39" s="5"/>
      <c r="B39" s="3"/>
      <c r="C39" s="6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ht="16.5"/>
    <row r="41" ht="16.5"/>
    <row r="42" ht="16.5"/>
    <row r="43" ht="16.5"/>
    <row r="44" ht="16.5"/>
    <row r="45" ht="16.5"/>
    <row r="46" ht="16.5"/>
    <row r="47" spans="1:14" ht="16.5">
      <c r="A47" s="5"/>
      <c r="B47" s="3"/>
      <c r="C47" s="6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6.5">
      <c r="A48" s="5"/>
      <c r="B48" s="3"/>
      <c r="C48" s="6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6.5">
      <c r="A49" s="5"/>
      <c r="B49" s="3"/>
      <c r="C49" s="6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6.5">
      <c r="A50" s="5"/>
      <c r="B50" s="3"/>
      <c r="C50" s="6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6.5">
      <c r="A51" s="5"/>
      <c r="B51" s="3"/>
      <c r="C51" s="6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6.5">
      <c r="A52" s="5"/>
      <c r="B52" s="3"/>
      <c r="C52" s="6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6.5">
      <c r="A53" s="5"/>
      <c r="B53" s="3"/>
      <c r="C53" s="6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6.5">
      <c r="A54" s="5"/>
      <c r="B54" s="3"/>
      <c r="C54" s="6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6.5">
      <c r="A55" s="5"/>
      <c r="B55" s="3"/>
      <c r="C55" s="6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6.5">
      <c r="A56" s="5"/>
      <c r="B56" s="3"/>
      <c r="C56" s="6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6.5">
      <c r="A57" s="5"/>
      <c r="B57" s="3"/>
      <c r="C57" s="6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6.5">
      <c r="A58" s="5"/>
      <c r="B58" s="3"/>
      <c r="C58" s="6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6.5">
      <c r="A59" s="5"/>
      <c r="B59" s="3"/>
      <c r="C59" s="6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6.5">
      <c r="A60" s="5"/>
      <c r="B60" s="3"/>
      <c r="C60" s="6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6.5">
      <c r="A61" s="5"/>
      <c r="B61" s="3"/>
      <c r="C61" s="6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6.5">
      <c r="A62" s="5"/>
      <c r="B62" s="3"/>
      <c r="C62" s="6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6.5">
      <c r="A63" s="5"/>
      <c r="B63" s="3"/>
      <c r="C63" s="6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6.5">
      <c r="A64" s="5"/>
      <c r="B64" s="3"/>
      <c r="C64" s="6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6.5">
      <c r="A65" s="5"/>
      <c r="B65" s="3"/>
      <c r="C65" s="6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6.5">
      <c r="A66" s="5"/>
      <c r="B66" s="3"/>
      <c r="C66" s="6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6.5">
      <c r="A67" s="5"/>
      <c r="B67" s="3"/>
      <c r="C67" s="6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6.5">
      <c r="A68" s="5"/>
      <c r="B68" s="3"/>
      <c r="C68" s="6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6.5">
      <c r="A69" s="5"/>
      <c r="B69" s="3"/>
      <c r="C69" s="6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6.5">
      <c r="A70" s="5"/>
      <c r="B70" s="3"/>
      <c r="C70" s="6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6.5">
      <c r="A71" s="5"/>
      <c r="B71" s="3"/>
      <c r="C71" s="6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6.5">
      <c r="A72" s="5"/>
      <c r="B72" s="3"/>
      <c r="C72" s="6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6.5">
      <c r="A73" s="5"/>
      <c r="B73" s="3"/>
      <c r="C73" s="6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6.5">
      <c r="A74" s="5"/>
      <c r="B74" s="3"/>
      <c r="C74" s="6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6.5">
      <c r="A75" s="5"/>
      <c r="B75" s="3"/>
      <c r="C75" s="6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6.5">
      <c r="A76" s="5"/>
      <c r="B76" s="3"/>
      <c r="C76" s="6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6.5">
      <c r="A77" s="5"/>
      <c r="B77" s="3"/>
      <c r="C77" s="6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6.5">
      <c r="A78" s="5"/>
      <c r="B78" s="3"/>
      <c r="C78" s="6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6.5">
      <c r="A79" s="5"/>
      <c r="B79" s="3"/>
      <c r="C79" s="6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6.5">
      <c r="A80" s="5"/>
      <c r="B80" s="3"/>
      <c r="C80" s="6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6.5">
      <c r="A81" s="5"/>
      <c r="B81" s="3"/>
      <c r="C81" s="6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6.5">
      <c r="A82" s="5"/>
      <c r="B82" s="3"/>
      <c r="C82" s="6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6.5">
      <c r="A83" s="5"/>
      <c r="B83" s="3"/>
      <c r="C83" s="6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6.5">
      <c r="A84" s="5"/>
      <c r="B84" s="3"/>
      <c r="C84" s="6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6.5">
      <c r="A85" s="5"/>
      <c r="B85" s="3"/>
      <c r="C85" s="6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6.5">
      <c r="A86" s="5"/>
      <c r="B86" s="3"/>
      <c r="C86" s="6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6.5">
      <c r="A87" s="5"/>
      <c r="B87" s="3"/>
      <c r="C87" s="6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</sheetData>
  <sheetProtection sheet="1" insertColumns="0" insertRows="0" insertHyperlinks="0" deleteColumns="0" deleteRows="0" selectLockedCells="1" sort="0" autoFilter="0" pivotTables="0"/>
  <protectedRanges>
    <protectedRange sqref="A36:O36" name="範圍2"/>
  </protectedRanges>
  <mergeCells count="6">
    <mergeCell ref="O2:O3"/>
    <mergeCell ref="C37:D37"/>
    <mergeCell ref="C38:D38"/>
    <mergeCell ref="C36:D36"/>
    <mergeCell ref="A1:D2"/>
    <mergeCell ref="E1:O1"/>
  </mergeCells>
  <conditionalFormatting sqref="A1:B38 D1:O38 C1:C3 C10:C38">
    <cfRule type="cellIs" priority="1" dxfId="7" operator="greaterThan" stopIfTrue="1">
      <formula>3</formula>
    </cfRule>
  </conditionalFormatting>
  <printOptions horizontalCentered="1"/>
  <pageMargins left="0.7480314960629921" right="0.7480314960629921" top="0.85" bottom="0.45" header="0.5118110236220472" footer="0.18"/>
  <pageSetup fitToHeight="3" fitToWidth="1" horizontalDpi="300" verticalDpi="300" orientation="landscape" paperSize="9" r:id="rId3"/>
  <headerFooter alignWithMargins="0">
    <oddHeader>&amp;C&amp;"標楷體,粗體"&amp;18&amp;A</oddHeader>
    <oddFooter>&amp;C第&amp;P頁，共&amp;N頁&amp;R&amp;D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17.75390625" style="0" bestFit="1" customWidth="1"/>
    <col min="2" max="2" width="16.75390625" style="0" bestFit="1" customWidth="1"/>
    <col min="3" max="3" width="14.625" style="0" bestFit="1" customWidth="1"/>
    <col min="4" max="4" width="16.75390625" style="0" bestFit="1" customWidth="1"/>
    <col min="5" max="5" width="10.375" style="0" bestFit="1" customWidth="1"/>
    <col min="6" max="6" width="10.50390625" style="0" bestFit="1" customWidth="1"/>
    <col min="7" max="7" width="10.375" style="0" bestFit="1" customWidth="1"/>
  </cols>
  <sheetData>
    <row r="1" spans="1:6" ht="16.5">
      <c r="A1" t="s">
        <v>60</v>
      </c>
      <c r="B1" t="s">
        <v>61</v>
      </c>
      <c r="C1" t="s">
        <v>62</v>
      </c>
      <c r="D1" t="s">
        <v>63</v>
      </c>
      <c r="E1" t="s">
        <v>52</v>
      </c>
      <c r="F1" t="s">
        <v>64</v>
      </c>
    </row>
    <row r="2" spans="1:6" ht="16.5">
      <c r="A2">
        <f>IF('10306龍潭選拔報名表'!C4="","",'10306龍潭選拔報名表'!C4)</f>
      </c>
      <c r="B2" s="52" t="e">
        <f>IF(ISBLANK(A2),"無資料",DATEVALUE(CONCATENATE(TEXT(VALUE(IF(LEN(A2)=6,LEFT(A2,2),LEFT(A2,3)))+1911,"0000"),"/",IF(LEN(A2)=6,MID(A2,3,2),MID(A2,4,2)),"/",RIGHT(A2,2))))</f>
        <v>#VALUE!</v>
      </c>
      <c r="C2" t="e">
        <f>IF(B2="無資料","無資料",TEXT(YEAR(B2)-1911,"00")&amp;"年"&amp;TEXT(MONTH(B2),"00")&amp;"月"&amp;TEXT(DAY(B2),"00")&amp;"日")</f>
        <v>#VALUE!</v>
      </c>
      <c r="D2" s="52">
        <v>32387</v>
      </c>
      <c r="E2" s="54" t="e">
        <f>(DATE(2014,9,1)-B2)/365</f>
        <v>#VALUE!</v>
      </c>
      <c r="F2" t="str">
        <f>IF(ISERROR(E2),"生日錯誤",IF(E2&lt;=0,"生日錯誤",IF(A2&gt;=910901,"國小組",IF(A2&gt;=880901,"國中組","社會組"))))</f>
        <v>生日錯誤</v>
      </c>
    </row>
    <row r="3" spans="1:6" ht="16.5">
      <c r="A3">
        <f>'10306龍潭選拔報名表'!C5</f>
        <v>0</v>
      </c>
      <c r="B3" s="52" t="e">
        <f aca="true" t="shared" si="0" ref="B3:B66">IF(ISBLANK(A3),"無資料",DATEVALUE(CONCATENATE(TEXT(VALUE(IF(LEN(A3)=6,LEFT(A3,2),LEFT(A3,3)))+1911,"0000"),"/",IF(LEN(A3)=6,MID(A3,3,2),MID(A3,4,2)),"/",RIGHT(A3,2))))</f>
        <v>#VALUE!</v>
      </c>
      <c r="C3" t="e">
        <f aca="true" t="shared" si="1" ref="C3:C66">IF(B3="無資料","無資料",TEXT(YEAR(B3)-1911,"00")&amp;"年"&amp;TEXT(MONTH(B3),"00")&amp;"月"&amp;TEXT(DAY(B3),"00")&amp;"日")</f>
        <v>#VALUE!</v>
      </c>
      <c r="D3" s="52">
        <v>32387</v>
      </c>
      <c r="E3" s="54" t="e">
        <f aca="true" t="shared" si="2" ref="E3:E66">(DATE(2014,9,1)-B3)/365</f>
        <v>#VALUE!</v>
      </c>
      <c r="F3" t="str">
        <f aca="true" t="shared" si="3" ref="F3:F66">IF(ISERROR(E3),"生日錯誤",IF(E3&lt;=0,"生日錯誤",IF(A3&gt;=910901,"國小組",IF(A3&gt;=880901,"國中組","社會組"))))</f>
        <v>生日錯誤</v>
      </c>
    </row>
    <row r="4" spans="1:6" ht="16.5">
      <c r="A4">
        <f>'10306龍潭選拔報名表'!C6</f>
        <v>0</v>
      </c>
      <c r="B4" s="52" t="e">
        <f t="shared" si="0"/>
        <v>#VALUE!</v>
      </c>
      <c r="C4" t="e">
        <f t="shared" si="1"/>
        <v>#VALUE!</v>
      </c>
      <c r="D4" s="52">
        <v>32387</v>
      </c>
      <c r="E4" s="54" t="e">
        <f t="shared" si="2"/>
        <v>#VALUE!</v>
      </c>
      <c r="F4" t="str">
        <f t="shared" si="3"/>
        <v>生日錯誤</v>
      </c>
    </row>
    <row r="5" spans="1:6" ht="16.5">
      <c r="A5">
        <f>'10306龍潭選拔報名表'!C7</f>
        <v>0</v>
      </c>
      <c r="B5" s="52" t="e">
        <f t="shared" si="0"/>
        <v>#VALUE!</v>
      </c>
      <c r="C5" t="e">
        <f t="shared" si="1"/>
        <v>#VALUE!</v>
      </c>
      <c r="D5" s="52">
        <v>32387</v>
      </c>
      <c r="E5" s="54" t="e">
        <f t="shared" si="2"/>
        <v>#VALUE!</v>
      </c>
      <c r="F5" t="str">
        <f t="shared" si="3"/>
        <v>生日錯誤</v>
      </c>
    </row>
    <row r="6" spans="1:6" ht="16.5">
      <c r="A6">
        <f>'10306龍潭選拔報名表'!C8</f>
        <v>0</v>
      </c>
      <c r="B6" s="52" t="e">
        <f t="shared" si="0"/>
        <v>#VALUE!</v>
      </c>
      <c r="C6" t="e">
        <f t="shared" si="1"/>
        <v>#VALUE!</v>
      </c>
      <c r="D6" s="52">
        <v>32387</v>
      </c>
      <c r="E6" s="54" t="e">
        <f t="shared" si="2"/>
        <v>#VALUE!</v>
      </c>
      <c r="F6" t="str">
        <f t="shared" si="3"/>
        <v>生日錯誤</v>
      </c>
    </row>
    <row r="7" spans="1:6" ht="16.5">
      <c r="A7">
        <f>'10306龍潭選拔報名表'!C9</f>
        <v>0</v>
      </c>
      <c r="B7" s="52" t="e">
        <f t="shared" si="0"/>
        <v>#VALUE!</v>
      </c>
      <c r="C7" t="e">
        <f t="shared" si="1"/>
        <v>#VALUE!</v>
      </c>
      <c r="D7" s="52">
        <v>32387</v>
      </c>
      <c r="E7" s="54" t="e">
        <f t="shared" si="2"/>
        <v>#VALUE!</v>
      </c>
      <c r="F7" t="str">
        <f t="shared" si="3"/>
        <v>生日錯誤</v>
      </c>
    </row>
    <row r="8" spans="1:6" ht="16.5">
      <c r="A8">
        <f>'10306龍潭選拔報名表'!C10</f>
        <v>0</v>
      </c>
      <c r="B8" s="52" t="e">
        <f t="shared" si="0"/>
        <v>#VALUE!</v>
      </c>
      <c r="C8" t="e">
        <f t="shared" si="1"/>
        <v>#VALUE!</v>
      </c>
      <c r="D8" s="52">
        <v>32387</v>
      </c>
      <c r="E8" s="54" t="e">
        <f t="shared" si="2"/>
        <v>#VALUE!</v>
      </c>
      <c r="F8" t="str">
        <f t="shared" si="3"/>
        <v>生日錯誤</v>
      </c>
    </row>
    <row r="9" spans="1:6" ht="16.5">
      <c r="A9">
        <f>'10306龍潭選拔報名表'!C11</f>
        <v>0</v>
      </c>
      <c r="B9" s="52" t="e">
        <f t="shared" si="0"/>
        <v>#VALUE!</v>
      </c>
      <c r="C9" t="e">
        <f t="shared" si="1"/>
        <v>#VALUE!</v>
      </c>
      <c r="D9" s="52">
        <v>32387</v>
      </c>
      <c r="E9" s="54" t="e">
        <f t="shared" si="2"/>
        <v>#VALUE!</v>
      </c>
      <c r="F9" t="str">
        <f t="shared" si="3"/>
        <v>生日錯誤</v>
      </c>
    </row>
    <row r="10" spans="1:6" ht="16.5">
      <c r="A10">
        <f>'10306龍潭選拔報名表'!C12</f>
        <v>0</v>
      </c>
      <c r="B10" s="52" t="e">
        <f t="shared" si="0"/>
        <v>#VALUE!</v>
      </c>
      <c r="C10" t="e">
        <f t="shared" si="1"/>
        <v>#VALUE!</v>
      </c>
      <c r="D10" s="52">
        <v>32387</v>
      </c>
      <c r="E10" s="54" t="e">
        <f t="shared" si="2"/>
        <v>#VALUE!</v>
      </c>
      <c r="F10" t="str">
        <f t="shared" si="3"/>
        <v>生日錯誤</v>
      </c>
    </row>
    <row r="11" spans="1:6" ht="16.5">
      <c r="A11">
        <f>'10306龍潭選拔報名表'!C13</f>
        <v>0</v>
      </c>
      <c r="B11" s="52" t="e">
        <f t="shared" si="0"/>
        <v>#VALUE!</v>
      </c>
      <c r="C11" t="e">
        <f t="shared" si="1"/>
        <v>#VALUE!</v>
      </c>
      <c r="D11" s="52">
        <v>32387</v>
      </c>
      <c r="E11" s="54" t="e">
        <f t="shared" si="2"/>
        <v>#VALUE!</v>
      </c>
      <c r="F11" t="str">
        <f t="shared" si="3"/>
        <v>生日錯誤</v>
      </c>
    </row>
    <row r="12" spans="1:6" ht="16.5">
      <c r="A12">
        <f>'10306龍潭選拔報名表'!C14</f>
        <v>0</v>
      </c>
      <c r="B12" s="52" t="e">
        <f t="shared" si="0"/>
        <v>#VALUE!</v>
      </c>
      <c r="C12" t="e">
        <f t="shared" si="1"/>
        <v>#VALUE!</v>
      </c>
      <c r="D12" s="52">
        <v>32387</v>
      </c>
      <c r="E12" s="54" t="e">
        <f t="shared" si="2"/>
        <v>#VALUE!</v>
      </c>
      <c r="F12" t="str">
        <f t="shared" si="3"/>
        <v>生日錯誤</v>
      </c>
    </row>
    <row r="13" spans="1:6" ht="16.5">
      <c r="A13">
        <f>'10306龍潭選拔報名表'!C15</f>
        <v>0</v>
      </c>
      <c r="B13" s="52" t="e">
        <f t="shared" si="0"/>
        <v>#VALUE!</v>
      </c>
      <c r="C13" t="e">
        <f t="shared" si="1"/>
        <v>#VALUE!</v>
      </c>
      <c r="D13" s="52">
        <v>32387</v>
      </c>
      <c r="E13" s="54" t="e">
        <f t="shared" si="2"/>
        <v>#VALUE!</v>
      </c>
      <c r="F13" t="str">
        <f t="shared" si="3"/>
        <v>生日錯誤</v>
      </c>
    </row>
    <row r="14" spans="1:6" ht="16.5">
      <c r="A14">
        <f>'10306龍潭選拔報名表'!C16</f>
        <v>0</v>
      </c>
      <c r="B14" s="52" t="e">
        <f t="shared" si="0"/>
        <v>#VALUE!</v>
      </c>
      <c r="C14" t="e">
        <f t="shared" si="1"/>
        <v>#VALUE!</v>
      </c>
      <c r="D14" s="52">
        <v>32387</v>
      </c>
      <c r="E14" s="54" t="e">
        <f t="shared" si="2"/>
        <v>#VALUE!</v>
      </c>
      <c r="F14" t="str">
        <f t="shared" si="3"/>
        <v>生日錯誤</v>
      </c>
    </row>
    <row r="15" spans="1:6" ht="16.5">
      <c r="A15">
        <f>'10306龍潭選拔報名表'!C17</f>
        <v>0</v>
      </c>
      <c r="B15" s="52" t="e">
        <f t="shared" si="0"/>
        <v>#VALUE!</v>
      </c>
      <c r="C15" t="e">
        <f t="shared" si="1"/>
        <v>#VALUE!</v>
      </c>
      <c r="D15" s="52">
        <v>32387</v>
      </c>
      <c r="E15" s="54" t="e">
        <f t="shared" si="2"/>
        <v>#VALUE!</v>
      </c>
      <c r="F15" t="str">
        <f t="shared" si="3"/>
        <v>生日錯誤</v>
      </c>
    </row>
    <row r="16" spans="1:6" ht="16.5">
      <c r="A16">
        <f>'10306龍潭選拔報名表'!C18</f>
        <v>0</v>
      </c>
      <c r="B16" s="52" t="e">
        <f t="shared" si="0"/>
        <v>#VALUE!</v>
      </c>
      <c r="C16" t="e">
        <f t="shared" si="1"/>
        <v>#VALUE!</v>
      </c>
      <c r="D16" s="52">
        <v>32387</v>
      </c>
      <c r="E16" s="54" t="e">
        <f t="shared" si="2"/>
        <v>#VALUE!</v>
      </c>
      <c r="F16" t="str">
        <f t="shared" si="3"/>
        <v>生日錯誤</v>
      </c>
    </row>
    <row r="17" spans="1:6" ht="16.5">
      <c r="A17">
        <f>'10306龍潭選拔報名表'!C19</f>
        <v>0</v>
      </c>
      <c r="B17" s="52" t="e">
        <f t="shared" si="0"/>
        <v>#VALUE!</v>
      </c>
      <c r="C17" t="e">
        <f t="shared" si="1"/>
        <v>#VALUE!</v>
      </c>
      <c r="D17" s="52">
        <v>32388</v>
      </c>
      <c r="E17" s="54" t="e">
        <f t="shared" si="2"/>
        <v>#VALUE!</v>
      </c>
      <c r="F17" t="str">
        <f t="shared" si="3"/>
        <v>生日錯誤</v>
      </c>
    </row>
    <row r="18" spans="1:6" ht="16.5">
      <c r="A18">
        <f>'10306龍潭選拔報名表'!C20</f>
        <v>0</v>
      </c>
      <c r="B18" s="52" t="e">
        <f t="shared" si="0"/>
        <v>#VALUE!</v>
      </c>
      <c r="C18" t="e">
        <f t="shared" si="1"/>
        <v>#VALUE!</v>
      </c>
      <c r="D18" s="52">
        <v>32389</v>
      </c>
      <c r="E18" s="54" t="e">
        <f t="shared" si="2"/>
        <v>#VALUE!</v>
      </c>
      <c r="F18" t="str">
        <f t="shared" si="3"/>
        <v>生日錯誤</v>
      </c>
    </row>
    <row r="19" spans="1:6" ht="16.5">
      <c r="A19">
        <f>'10306龍潭選拔報名表'!C21</f>
        <v>0</v>
      </c>
      <c r="B19" s="52" t="e">
        <f t="shared" si="0"/>
        <v>#VALUE!</v>
      </c>
      <c r="C19" t="e">
        <f t="shared" si="1"/>
        <v>#VALUE!</v>
      </c>
      <c r="D19" s="52">
        <v>32390</v>
      </c>
      <c r="E19" s="54" t="e">
        <f t="shared" si="2"/>
        <v>#VALUE!</v>
      </c>
      <c r="F19" t="str">
        <f t="shared" si="3"/>
        <v>生日錯誤</v>
      </c>
    </row>
    <row r="20" spans="1:6" ht="16.5">
      <c r="A20">
        <f>'10306龍潭選拔報名表'!C22</f>
        <v>0</v>
      </c>
      <c r="B20" s="52" t="e">
        <f t="shared" si="0"/>
        <v>#VALUE!</v>
      </c>
      <c r="C20" t="e">
        <f t="shared" si="1"/>
        <v>#VALUE!</v>
      </c>
      <c r="D20" s="52">
        <v>32391</v>
      </c>
      <c r="E20" s="54" t="e">
        <f t="shared" si="2"/>
        <v>#VALUE!</v>
      </c>
      <c r="F20" t="str">
        <f t="shared" si="3"/>
        <v>生日錯誤</v>
      </c>
    </row>
    <row r="21" spans="1:6" ht="16.5">
      <c r="A21">
        <f>'10306龍潭選拔報名表'!C23</f>
        <v>0</v>
      </c>
      <c r="B21" s="52" t="e">
        <f t="shared" si="0"/>
        <v>#VALUE!</v>
      </c>
      <c r="C21" t="e">
        <f t="shared" si="1"/>
        <v>#VALUE!</v>
      </c>
      <c r="D21" s="52">
        <v>32392</v>
      </c>
      <c r="E21" s="54" t="e">
        <f t="shared" si="2"/>
        <v>#VALUE!</v>
      </c>
      <c r="F21" t="str">
        <f t="shared" si="3"/>
        <v>生日錯誤</v>
      </c>
    </row>
    <row r="22" spans="1:6" ht="16.5">
      <c r="A22">
        <f>'10306龍潭選拔報名表'!C24</f>
        <v>0</v>
      </c>
      <c r="B22" s="52" t="e">
        <f t="shared" si="0"/>
        <v>#VALUE!</v>
      </c>
      <c r="C22" t="e">
        <f t="shared" si="1"/>
        <v>#VALUE!</v>
      </c>
      <c r="D22" s="52">
        <v>32393</v>
      </c>
      <c r="E22" s="54" t="e">
        <f t="shared" si="2"/>
        <v>#VALUE!</v>
      </c>
      <c r="F22" t="str">
        <f t="shared" si="3"/>
        <v>生日錯誤</v>
      </c>
    </row>
    <row r="23" spans="1:6" ht="16.5">
      <c r="A23">
        <f>'10306龍潭選拔報名表'!C25</f>
        <v>0</v>
      </c>
      <c r="B23" s="52" t="e">
        <f t="shared" si="0"/>
        <v>#VALUE!</v>
      </c>
      <c r="C23" t="e">
        <f t="shared" si="1"/>
        <v>#VALUE!</v>
      </c>
      <c r="D23" s="52">
        <v>32394</v>
      </c>
      <c r="E23" s="54" t="e">
        <f t="shared" si="2"/>
        <v>#VALUE!</v>
      </c>
      <c r="F23" t="str">
        <f t="shared" si="3"/>
        <v>生日錯誤</v>
      </c>
    </row>
    <row r="24" spans="1:6" ht="16.5">
      <c r="A24">
        <f>'10306龍潭選拔報名表'!C26</f>
        <v>0</v>
      </c>
      <c r="B24" s="52" t="e">
        <f t="shared" si="0"/>
        <v>#VALUE!</v>
      </c>
      <c r="C24" t="e">
        <f t="shared" si="1"/>
        <v>#VALUE!</v>
      </c>
      <c r="D24" s="52">
        <v>32395</v>
      </c>
      <c r="E24" s="54" t="e">
        <f t="shared" si="2"/>
        <v>#VALUE!</v>
      </c>
      <c r="F24" t="str">
        <f t="shared" si="3"/>
        <v>生日錯誤</v>
      </c>
    </row>
    <row r="25" spans="1:6" ht="16.5">
      <c r="A25">
        <f>'10306龍潭選拔報名表'!C27</f>
        <v>0</v>
      </c>
      <c r="B25" s="52" t="e">
        <f t="shared" si="0"/>
        <v>#VALUE!</v>
      </c>
      <c r="C25" t="e">
        <f t="shared" si="1"/>
        <v>#VALUE!</v>
      </c>
      <c r="D25" s="52">
        <v>32396</v>
      </c>
      <c r="E25" s="54" t="e">
        <f t="shared" si="2"/>
        <v>#VALUE!</v>
      </c>
      <c r="F25" t="str">
        <f t="shared" si="3"/>
        <v>生日錯誤</v>
      </c>
    </row>
    <row r="26" spans="1:6" ht="16.5">
      <c r="A26">
        <f>'10306龍潭選拔報名表'!C28</f>
        <v>0</v>
      </c>
      <c r="B26" s="52" t="e">
        <f t="shared" si="0"/>
        <v>#VALUE!</v>
      </c>
      <c r="C26" t="e">
        <f t="shared" si="1"/>
        <v>#VALUE!</v>
      </c>
      <c r="D26" s="52">
        <v>32397</v>
      </c>
      <c r="E26" s="54" t="e">
        <f t="shared" si="2"/>
        <v>#VALUE!</v>
      </c>
      <c r="F26" t="str">
        <f t="shared" si="3"/>
        <v>生日錯誤</v>
      </c>
    </row>
    <row r="27" spans="1:6" ht="16.5">
      <c r="A27">
        <f>'10306龍潭選拔報名表'!C29</f>
        <v>0</v>
      </c>
      <c r="B27" s="52" t="e">
        <f t="shared" si="0"/>
        <v>#VALUE!</v>
      </c>
      <c r="C27" t="e">
        <f t="shared" si="1"/>
        <v>#VALUE!</v>
      </c>
      <c r="D27" s="52">
        <v>32398</v>
      </c>
      <c r="E27" s="54" t="e">
        <f t="shared" si="2"/>
        <v>#VALUE!</v>
      </c>
      <c r="F27" t="str">
        <f t="shared" si="3"/>
        <v>生日錯誤</v>
      </c>
    </row>
    <row r="28" spans="1:6" ht="16.5">
      <c r="A28">
        <f>'10306龍潭選拔報名表'!C30</f>
        <v>0</v>
      </c>
      <c r="B28" s="52" t="e">
        <f t="shared" si="0"/>
        <v>#VALUE!</v>
      </c>
      <c r="C28" t="e">
        <f t="shared" si="1"/>
        <v>#VALUE!</v>
      </c>
      <c r="D28" s="52">
        <v>32399</v>
      </c>
      <c r="E28" s="54" t="e">
        <f t="shared" si="2"/>
        <v>#VALUE!</v>
      </c>
      <c r="F28" t="str">
        <f t="shared" si="3"/>
        <v>生日錯誤</v>
      </c>
    </row>
    <row r="29" spans="1:6" ht="16.5">
      <c r="A29">
        <f>'10306龍潭選拔報名表'!C31</f>
        <v>0</v>
      </c>
      <c r="B29" s="52" t="e">
        <f t="shared" si="0"/>
        <v>#VALUE!</v>
      </c>
      <c r="C29" t="e">
        <f t="shared" si="1"/>
        <v>#VALUE!</v>
      </c>
      <c r="D29" s="52">
        <v>32400</v>
      </c>
      <c r="E29" s="54" t="e">
        <f t="shared" si="2"/>
        <v>#VALUE!</v>
      </c>
      <c r="F29" t="str">
        <f t="shared" si="3"/>
        <v>生日錯誤</v>
      </c>
    </row>
    <row r="30" spans="1:6" ht="16.5">
      <c r="A30">
        <f>'10306龍潭選拔報名表'!C32</f>
        <v>0</v>
      </c>
      <c r="B30" s="52" t="e">
        <f t="shared" si="0"/>
        <v>#VALUE!</v>
      </c>
      <c r="C30" t="e">
        <f t="shared" si="1"/>
        <v>#VALUE!</v>
      </c>
      <c r="D30" s="52">
        <v>32401</v>
      </c>
      <c r="E30" s="54" t="e">
        <f t="shared" si="2"/>
        <v>#VALUE!</v>
      </c>
      <c r="F30" t="str">
        <f t="shared" si="3"/>
        <v>生日錯誤</v>
      </c>
    </row>
    <row r="31" spans="1:6" ht="16.5">
      <c r="A31">
        <f>'10306龍潭選拔報名表'!C33</f>
        <v>0</v>
      </c>
      <c r="B31" s="52" t="e">
        <f t="shared" si="0"/>
        <v>#VALUE!</v>
      </c>
      <c r="C31" t="e">
        <f t="shared" si="1"/>
        <v>#VALUE!</v>
      </c>
      <c r="D31" s="52">
        <v>32402</v>
      </c>
      <c r="E31" s="54" t="e">
        <f t="shared" si="2"/>
        <v>#VALUE!</v>
      </c>
      <c r="F31" t="str">
        <f t="shared" si="3"/>
        <v>生日錯誤</v>
      </c>
    </row>
    <row r="32" spans="1:6" ht="16.5">
      <c r="A32">
        <f>'10306龍潭選拔報名表'!C34</f>
        <v>0</v>
      </c>
      <c r="B32" s="52" t="e">
        <f t="shared" si="0"/>
        <v>#VALUE!</v>
      </c>
      <c r="C32" t="e">
        <f t="shared" si="1"/>
        <v>#VALUE!</v>
      </c>
      <c r="D32" s="52">
        <v>32403</v>
      </c>
      <c r="E32" s="54" t="e">
        <f t="shared" si="2"/>
        <v>#VALUE!</v>
      </c>
      <c r="F32" t="str">
        <f t="shared" si="3"/>
        <v>生日錯誤</v>
      </c>
    </row>
    <row r="33" spans="1:6" ht="16.5">
      <c r="A33">
        <f>'10306龍潭選拔報名表'!C35</f>
        <v>0</v>
      </c>
      <c r="B33" s="52" t="e">
        <f t="shared" si="0"/>
        <v>#VALUE!</v>
      </c>
      <c r="C33" t="e">
        <f t="shared" si="1"/>
        <v>#VALUE!</v>
      </c>
      <c r="D33" s="52">
        <v>32404</v>
      </c>
      <c r="E33" s="54" t="e">
        <f t="shared" si="2"/>
        <v>#VALUE!</v>
      </c>
      <c r="F33" t="str">
        <f t="shared" si="3"/>
        <v>生日錯誤</v>
      </c>
    </row>
    <row r="34" spans="1:6" ht="16.5">
      <c r="A34" t="str">
        <f>'10306龍潭選拔報名表'!C36</f>
        <v>本項參賽人數</v>
      </c>
      <c r="B34" s="52" t="e">
        <f t="shared" si="0"/>
        <v>#VALUE!</v>
      </c>
      <c r="C34" t="e">
        <f t="shared" si="1"/>
        <v>#VALUE!</v>
      </c>
      <c r="D34" s="52">
        <v>32405</v>
      </c>
      <c r="E34" s="54" t="e">
        <f t="shared" si="2"/>
        <v>#VALUE!</v>
      </c>
      <c r="F34" t="str">
        <f t="shared" si="3"/>
        <v>生日錯誤</v>
      </c>
    </row>
    <row r="35" spans="1:6" ht="16.5">
      <c r="A35" t="str">
        <f>'10306龍潭選拔報名表'!C37</f>
        <v>本項男選手人數</v>
      </c>
      <c r="B35" s="52" t="e">
        <f t="shared" si="0"/>
        <v>#VALUE!</v>
      </c>
      <c r="C35" t="e">
        <f t="shared" si="1"/>
        <v>#VALUE!</v>
      </c>
      <c r="D35" s="52">
        <v>32406</v>
      </c>
      <c r="E35" s="54" t="e">
        <f t="shared" si="2"/>
        <v>#VALUE!</v>
      </c>
      <c r="F35" t="str">
        <f t="shared" si="3"/>
        <v>生日錯誤</v>
      </c>
    </row>
    <row r="36" spans="1:6" ht="16.5">
      <c r="A36" t="str">
        <f>'10306龍潭選拔報名表'!C38</f>
        <v>本項女選手人數</v>
      </c>
      <c r="B36" s="52" t="e">
        <f t="shared" si="0"/>
        <v>#VALUE!</v>
      </c>
      <c r="C36" t="e">
        <f t="shared" si="1"/>
        <v>#VALUE!</v>
      </c>
      <c r="D36" s="52">
        <v>32407</v>
      </c>
      <c r="E36" s="54" t="e">
        <f t="shared" si="2"/>
        <v>#VALUE!</v>
      </c>
      <c r="F36" t="str">
        <f t="shared" si="3"/>
        <v>生日錯誤</v>
      </c>
    </row>
    <row r="37" spans="1:6" ht="16.5">
      <c r="A37">
        <f>'10306龍潭選拔報名表'!C39</f>
        <v>0</v>
      </c>
      <c r="B37" s="52" t="e">
        <f t="shared" si="0"/>
        <v>#VALUE!</v>
      </c>
      <c r="C37" t="e">
        <f t="shared" si="1"/>
        <v>#VALUE!</v>
      </c>
      <c r="D37" s="52">
        <v>32408</v>
      </c>
      <c r="E37" s="54" t="e">
        <f t="shared" si="2"/>
        <v>#VALUE!</v>
      </c>
      <c r="F37" t="str">
        <f t="shared" si="3"/>
        <v>生日錯誤</v>
      </c>
    </row>
    <row r="38" spans="1:6" ht="16.5">
      <c r="A38">
        <f>'10306龍潭選拔報名表'!C40</f>
        <v>0</v>
      </c>
      <c r="B38" s="52" t="e">
        <f t="shared" si="0"/>
        <v>#VALUE!</v>
      </c>
      <c r="C38" t="e">
        <f t="shared" si="1"/>
        <v>#VALUE!</v>
      </c>
      <c r="D38" s="52">
        <v>32409</v>
      </c>
      <c r="E38" s="54" t="e">
        <f t="shared" si="2"/>
        <v>#VALUE!</v>
      </c>
      <c r="F38" t="str">
        <f t="shared" si="3"/>
        <v>生日錯誤</v>
      </c>
    </row>
    <row r="39" spans="1:6" ht="16.5">
      <c r="A39">
        <f>'10306龍潭選拔報名表'!C41</f>
        <v>0</v>
      </c>
      <c r="B39" s="52" t="e">
        <f t="shared" si="0"/>
        <v>#VALUE!</v>
      </c>
      <c r="C39" t="e">
        <f t="shared" si="1"/>
        <v>#VALUE!</v>
      </c>
      <c r="D39" s="52">
        <v>32410</v>
      </c>
      <c r="E39" s="54" t="e">
        <f t="shared" si="2"/>
        <v>#VALUE!</v>
      </c>
      <c r="F39" t="str">
        <f t="shared" si="3"/>
        <v>生日錯誤</v>
      </c>
    </row>
    <row r="40" spans="1:6" ht="16.5">
      <c r="A40">
        <f>'10306龍潭選拔報名表'!C42</f>
        <v>0</v>
      </c>
      <c r="B40" s="52" t="e">
        <f t="shared" si="0"/>
        <v>#VALUE!</v>
      </c>
      <c r="C40" t="e">
        <f t="shared" si="1"/>
        <v>#VALUE!</v>
      </c>
      <c r="D40" s="52">
        <v>32411</v>
      </c>
      <c r="E40" s="54" t="e">
        <f t="shared" si="2"/>
        <v>#VALUE!</v>
      </c>
      <c r="F40" t="str">
        <f t="shared" si="3"/>
        <v>生日錯誤</v>
      </c>
    </row>
    <row r="41" spans="1:6" ht="16.5">
      <c r="A41">
        <f>'10306龍潭選拔報名表'!C43</f>
        <v>0</v>
      </c>
      <c r="B41" s="52" t="e">
        <f t="shared" si="0"/>
        <v>#VALUE!</v>
      </c>
      <c r="C41" t="e">
        <f t="shared" si="1"/>
        <v>#VALUE!</v>
      </c>
      <c r="D41" s="52">
        <v>32412</v>
      </c>
      <c r="E41" s="54" t="e">
        <f t="shared" si="2"/>
        <v>#VALUE!</v>
      </c>
      <c r="F41" t="str">
        <f t="shared" si="3"/>
        <v>生日錯誤</v>
      </c>
    </row>
    <row r="42" spans="1:6" ht="16.5">
      <c r="A42">
        <f>'10306龍潭選拔報名表'!C44</f>
        <v>0</v>
      </c>
      <c r="B42" s="52" t="e">
        <f t="shared" si="0"/>
        <v>#VALUE!</v>
      </c>
      <c r="C42" t="e">
        <f t="shared" si="1"/>
        <v>#VALUE!</v>
      </c>
      <c r="D42" s="52">
        <v>32413</v>
      </c>
      <c r="E42" s="54" t="e">
        <f t="shared" si="2"/>
        <v>#VALUE!</v>
      </c>
      <c r="F42" t="str">
        <f t="shared" si="3"/>
        <v>生日錯誤</v>
      </c>
    </row>
    <row r="43" spans="1:6" ht="16.5">
      <c r="A43">
        <f>'10306龍潭選拔報名表'!C45</f>
        <v>0</v>
      </c>
      <c r="B43" s="52" t="e">
        <f t="shared" si="0"/>
        <v>#VALUE!</v>
      </c>
      <c r="C43" t="e">
        <f t="shared" si="1"/>
        <v>#VALUE!</v>
      </c>
      <c r="D43" s="52">
        <v>32414</v>
      </c>
      <c r="E43" s="54" t="e">
        <f t="shared" si="2"/>
        <v>#VALUE!</v>
      </c>
      <c r="F43" t="str">
        <f t="shared" si="3"/>
        <v>生日錯誤</v>
      </c>
    </row>
    <row r="44" spans="1:6" ht="16.5">
      <c r="A44">
        <f>'10306龍潭選拔報名表'!C46</f>
        <v>0</v>
      </c>
      <c r="B44" s="52" t="e">
        <f t="shared" si="0"/>
        <v>#VALUE!</v>
      </c>
      <c r="C44" t="e">
        <f t="shared" si="1"/>
        <v>#VALUE!</v>
      </c>
      <c r="D44" s="52">
        <v>32415</v>
      </c>
      <c r="E44" s="54" t="e">
        <f t="shared" si="2"/>
        <v>#VALUE!</v>
      </c>
      <c r="F44" t="str">
        <f t="shared" si="3"/>
        <v>生日錯誤</v>
      </c>
    </row>
    <row r="45" spans="1:6" ht="16.5">
      <c r="A45">
        <f>'10306龍潭選拔報名表'!C47</f>
        <v>0</v>
      </c>
      <c r="B45" s="52" t="e">
        <f t="shared" si="0"/>
        <v>#VALUE!</v>
      </c>
      <c r="C45" t="e">
        <f t="shared" si="1"/>
        <v>#VALUE!</v>
      </c>
      <c r="D45" s="52">
        <v>32416</v>
      </c>
      <c r="E45" s="54" t="e">
        <f t="shared" si="2"/>
        <v>#VALUE!</v>
      </c>
      <c r="F45" t="str">
        <f t="shared" si="3"/>
        <v>生日錯誤</v>
      </c>
    </row>
    <row r="46" spans="1:6" ht="16.5">
      <c r="A46">
        <f>'10306龍潭選拔報名表'!C48</f>
        <v>0</v>
      </c>
      <c r="B46" s="52" t="e">
        <f t="shared" si="0"/>
        <v>#VALUE!</v>
      </c>
      <c r="C46" t="e">
        <f t="shared" si="1"/>
        <v>#VALUE!</v>
      </c>
      <c r="D46" s="52">
        <v>32417</v>
      </c>
      <c r="E46" s="54" t="e">
        <f t="shared" si="2"/>
        <v>#VALUE!</v>
      </c>
      <c r="F46" t="str">
        <f t="shared" si="3"/>
        <v>生日錯誤</v>
      </c>
    </row>
    <row r="47" spans="1:6" ht="16.5">
      <c r="A47">
        <f>'10306龍潭選拔報名表'!C49</f>
        <v>0</v>
      </c>
      <c r="B47" s="52" t="e">
        <f t="shared" si="0"/>
        <v>#VALUE!</v>
      </c>
      <c r="C47" t="e">
        <f t="shared" si="1"/>
        <v>#VALUE!</v>
      </c>
      <c r="D47" s="52">
        <v>32418</v>
      </c>
      <c r="E47" s="54" t="e">
        <f t="shared" si="2"/>
        <v>#VALUE!</v>
      </c>
      <c r="F47" t="str">
        <f t="shared" si="3"/>
        <v>生日錯誤</v>
      </c>
    </row>
    <row r="48" spans="1:6" ht="16.5">
      <c r="A48">
        <f>'10306龍潭選拔報名表'!C50</f>
        <v>0</v>
      </c>
      <c r="B48" s="52" t="e">
        <f t="shared" si="0"/>
        <v>#VALUE!</v>
      </c>
      <c r="C48" t="e">
        <f t="shared" si="1"/>
        <v>#VALUE!</v>
      </c>
      <c r="D48" s="52">
        <v>32419</v>
      </c>
      <c r="E48" s="54" t="e">
        <f t="shared" si="2"/>
        <v>#VALUE!</v>
      </c>
      <c r="F48" t="str">
        <f t="shared" si="3"/>
        <v>生日錯誤</v>
      </c>
    </row>
    <row r="49" spans="1:6" ht="16.5">
      <c r="A49">
        <f>'10306龍潭選拔報名表'!C51</f>
        <v>0</v>
      </c>
      <c r="B49" s="52" t="e">
        <f t="shared" si="0"/>
        <v>#VALUE!</v>
      </c>
      <c r="C49" t="e">
        <f t="shared" si="1"/>
        <v>#VALUE!</v>
      </c>
      <c r="D49" s="52">
        <v>32420</v>
      </c>
      <c r="E49" s="54" t="e">
        <f t="shared" si="2"/>
        <v>#VALUE!</v>
      </c>
      <c r="F49" t="str">
        <f t="shared" si="3"/>
        <v>生日錯誤</v>
      </c>
    </row>
    <row r="50" spans="1:6" ht="16.5">
      <c r="A50">
        <f>'10306龍潭選拔報名表'!C52</f>
        <v>0</v>
      </c>
      <c r="B50" s="52" t="e">
        <f t="shared" si="0"/>
        <v>#VALUE!</v>
      </c>
      <c r="C50" t="e">
        <f t="shared" si="1"/>
        <v>#VALUE!</v>
      </c>
      <c r="D50" s="52">
        <v>32421</v>
      </c>
      <c r="E50" s="54" t="e">
        <f t="shared" si="2"/>
        <v>#VALUE!</v>
      </c>
      <c r="F50" t="str">
        <f t="shared" si="3"/>
        <v>生日錯誤</v>
      </c>
    </row>
    <row r="51" spans="1:6" ht="16.5">
      <c r="A51">
        <f>'10306龍潭選拔報名表'!C53</f>
        <v>0</v>
      </c>
      <c r="B51" s="52" t="e">
        <f t="shared" si="0"/>
        <v>#VALUE!</v>
      </c>
      <c r="C51" t="e">
        <f t="shared" si="1"/>
        <v>#VALUE!</v>
      </c>
      <c r="D51" s="52">
        <v>32422</v>
      </c>
      <c r="E51" s="54" t="e">
        <f t="shared" si="2"/>
        <v>#VALUE!</v>
      </c>
      <c r="F51" t="str">
        <f t="shared" si="3"/>
        <v>生日錯誤</v>
      </c>
    </row>
    <row r="52" spans="1:6" ht="16.5">
      <c r="A52">
        <f>'10306龍潭選拔報名表'!C54</f>
        <v>0</v>
      </c>
      <c r="B52" s="52" t="e">
        <f t="shared" si="0"/>
        <v>#VALUE!</v>
      </c>
      <c r="C52" t="e">
        <f t="shared" si="1"/>
        <v>#VALUE!</v>
      </c>
      <c r="D52" s="52">
        <v>32423</v>
      </c>
      <c r="E52" s="54" t="e">
        <f t="shared" si="2"/>
        <v>#VALUE!</v>
      </c>
      <c r="F52" t="str">
        <f t="shared" si="3"/>
        <v>生日錯誤</v>
      </c>
    </row>
    <row r="53" spans="1:6" ht="16.5">
      <c r="A53">
        <f>'10306龍潭選拔報名表'!C55</f>
        <v>0</v>
      </c>
      <c r="B53" s="52" t="e">
        <f t="shared" si="0"/>
        <v>#VALUE!</v>
      </c>
      <c r="C53" t="e">
        <f t="shared" si="1"/>
        <v>#VALUE!</v>
      </c>
      <c r="D53" s="52">
        <v>32424</v>
      </c>
      <c r="E53" s="54" t="e">
        <f t="shared" si="2"/>
        <v>#VALUE!</v>
      </c>
      <c r="F53" t="str">
        <f t="shared" si="3"/>
        <v>生日錯誤</v>
      </c>
    </row>
    <row r="54" spans="1:6" ht="16.5">
      <c r="A54">
        <f>'10306龍潭選拔報名表'!C56</f>
        <v>0</v>
      </c>
      <c r="B54" s="52" t="e">
        <f t="shared" si="0"/>
        <v>#VALUE!</v>
      </c>
      <c r="C54" t="e">
        <f t="shared" si="1"/>
        <v>#VALUE!</v>
      </c>
      <c r="D54" s="52">
        <v>32425</v>
      </c>
      <c r="E54" s="54" t="e">
        <f t="shared" si="2"/>
        <v>#VALUE!</v>
      </c>
      <c r="F54" t="str">
        <f t="shared" si="3"/>
        <v>生日錯誤</v>
      </c>
    </row>
    <row r="55" spans="1:6" ht="16.5">
      <c r="A55">
        <f>'10306龍潭選拔報名表'!C57</f>
        <v>0</v>
      </c>
      <c r="B55" s="52" t="e">
        <f t="shared" si="0"/>
        <v>#VALUE!</v>
      </c>
      <c r="C55" t="e">
        <f t="shared" si="1"/>
        <v>#VALUE!</v>
      </c>
      <c r="D55" s="52">
        <v>32426</v>
      </c>
      <c r="E55" s="54" t="e">
        <f t="shared" si="2"/>
        <v>#VALUE!</v>
      </c>
      <c r="F55" t="str">
        <f t="shared" si="3"/>
        <v>生日錯誤</v>
      </c>
    </row>
    <row r="56" spans="1:6" ht="16.5">
      <c r="A56">
        <f>'10306龍潭選拔報名表'!C58</f>
        <v>0</v>
      </c>
      <c r="B56" s="52" t="e">
        <f t="shared" si="0"/>
        <v>#VALUE!</v>
      </c>
      <c r="C56" t="e">
        <f t="shared" si="1"/>
        <v>#VALUE!</v>
      </c>
      <c r="D56" s="52">
        <v>32427</v>
      </c>
      <c r="E56" s="54" t="e">
        <f t="shared" si="2"/>
        <v>#VALUE!</v>
      </c>
      <c r="F56" t="str">
        <f t="shared" si="3"/>
        <v>生日錯誤</v>
      </c>
    </row>
    <row r="57" spans="1:6" ht="16.5">
      <c r="A57">
        <f>'10306龍潭選拔報名表'!C59</f>
        <v>0</v>
      </c>
      <c r="B57" s="52" t="e">
        <f t="shared" si="0"/>
        <v>#VALUE!</v>
      </c>
      <c r="C57" t="e">
        <f t="shared" si="1"/>
        <v>#VALUE!</v>
      </c>
      <c r="D57" s="52">
        <v>32428</v>
      </c>
      <c r="E57" s="54" t="e">
        <f t="shared" si="2"/>
        <v>#VALUE!</v>
      </c>
      <c r="F57" t="str">
        <f t="shared" si="3"/>
        <v>生日錯誤</v>
      </c>
    </row>
    <row r="58" spans="1:6" ht="16.5">
      <c r="A58">
        <f>'10306龍潭選拔報名表'!C60</f>
        <v>0</v>
      </c>
      <c r="B58" s="52" t="e">
        <f t="shared" si="0"/>
        <v>#VALUE!</v>
      </c>
      <c r="C58" t="e">
        <f t="shared" si="1"/>
        <v>#VALUE!</v>
      </c>
      <c r="D58" s="52">
        <v>32429</v>
      </c>
      <c r="E58" s="54" t="e">
        <f t="shared" si="2"/>
        <v>#VALUE!</v>
      </c>
      <c r="F58" t="str">
        <f t="shared" si="3"/>
        <v>生日錯誤</v>
      </c>
    </row>
    <row r="59" spans="1:6" ht="16.5">
      <c r="A59">
        <f>'10306龍潭選拔報名表'!C61</f>
        <v>0</v>
      </c>
      <c r="B59" s="52" t="e">
        <f t="shared" si="0"/>
        <v>#VALUE!</v>
      </c>
      <c r="C59" t="e">
        <f t="shared" si="1"/>
        <v>#VALUE!</v>
      </c>
      <c r="D59" s="52">
        <v>32430</v>
      </c>
      <c r="E59" s="54" t="e">
        <f t="shared" si="2"/>
        <v>#VALUE!</v>
      </c>
      <c r="F59" t="str">
        <f t="shared" si="3"/>
        <v>生日錯誤</v>
      </c>
    </row>
    <row r="60" spans="1:6" ht="16.5">
      <c r="A60">
        <f>'10306龍潭選拔報名表'!C62</f>
        <v>0</v>
      </c>
      <c r="B60" s="52" t="e">
        <f t="shared" si="0"/>
        <v>#VALUE!</v>
      </c>
      <c r="C60" t="e">
        <f t="shared" si="1"/>
        <v>#VALUE!</v>
      </c>
      <c r="D60" s="52">
        <v>32431</v>
      </c>
      <c r="E60" s="54" t="e">
        <f t="shared" si="2"/>
        <v>#VALUE!</v>
      </c>
      <c r="F60" t="str">
        <f t="shared" si="3"/>
        <v>生日錯誤</v>
      </c>
    </row>
    <row r="61" spans="1:6" ht="16.5">
      <c r="A61">
        <f>'10306龍潭選拔報名表'!C63</f>
        <v>0</v>
      </c>
      <c r="B61" s="52" t="e">
        <f t="shared" si="0"/>
        <v>#VALUE!</v>
      </c>
      <c r="C61" t="e">
        <f t="shared" si="1"/>
        <v>#VALUE!</v>
      </c>
      <c r="D61" s="52">
        <v>32432</v>
      </c>
      <c r="E61" s="54" t="e">
        <f t="shared" si="2"/>
        <v>#VALUE!</v>
      </c>
      <c r="F61" t="str">
        <f t="shared" si="3"/>
        <v>生日錯誤</v>
      </c>
    </row>
    <row r="62" spans="1:6" ht="16.5">
      <c r="A62">
        <f>'10306龍潭選拔報名表'!C64</f>
        <v>0</v>
      </c>
      <c r="B62" s="52" t="e">
        <f t="shared" si="0"/>
        <v>#VALUE!</v>
      </c>
      <c r="C62" t="e">
        <f t="shared" si="1"/>
        <v>#VALUE!</v>
      </c>
      <c r="D62" s="52">
        <v>32433</v>
      </c>
      <c r="E62" s="54" t="e">
        <f t="shared" si="2"/>
        <v>#VALUE!</v>
      </c>
      <c r="F62" t="str">
        <f t="shared" si="3"/>
        <v>生日錯誤</v>
      </c>
    </row>
    <row r="63" spans="1:6" ht="16.5">
      <c r="A63">
        <f>'10306龍潭選拔報名表'!C65</f>
        <v>0</v>
      </c>
      <c r="B63" s="52" t="e">
        <f t="shared" si="0"/>
        <v>#VALUE!</v>
      </c>
      <c r="C63" t="e">
        <f t="shared" si="1"/>
        <v>#VALUE!</v>
      </c>
      <c r="D63" s="52">
        <v>32434</v>
      </c>
      <c r="E63" s="54" t="e">
        <f t="shared" si="2"/>
        <v>#VALUE!</v>
      </c>
      <c r="F63" t="str">
        <f t="shared" si="3"/>
        <v>生日錯誤</v>
      </c>
    </row>
    <row r="64" spans="1:6" ht="16.5">
      <c r="A64">
        <f>'10306龍潭選拔報名表'!C66</f>
        <v>0</v>
      </c>
      <c r="B64" s="52" t="e">
        <f t="shared" si="0"/>
        <v>#VALUE!</v>
      </c>
      <c r="C64" t="e">
        <f t="shared" si="1"/>
        <v>#VALUE!</v>
      </c>
      <c r="D64" s="52">
        <v>32435</v>
      </c>
      <c r="E64" s="54" t="e">
        <f t="shared" si="2"/>
        <v>#VALUE!</v>
      </c>
      <c r="F64" t="str">
        <f t="shared" si="3"/>
        <v>生日錯誤</v>
      </c>
    </row>
    <row r="65" spans="1:6" ht="16.5">
      <c r="A65">
        <f>'10306龍潭選拔報名表'!C67</f>
        <v>0</v>
      </c>
      <c r="B65" s="52" t="e">
        <f t="shared" si="0"/>
        <v>#VALUE!</v>
      </c>
      <c r="C65" t="e">
        <f t="shared" si="1"/>
        <v>#VALUE!</v>
      </c>
      <c r="D65" s="52">
        <v>32436</v>
      </c>
      <c r="E65" s="54" t="e">
        <f t="shared" si="2"/>
        <v>#VALUE!</v>
      </c>
      <c r="F65" t="str">
        <f t="shared" si="3"/>
        <v>生日錯誤</v>
      </c>
    </row>
    <row r="66" spans="1:6" ht="16.5">
      <c r="A66">
        <f>'10306龍潭選拔報名表'!C68</f>
        <v>0</v>
      </c>
      <c r="B66" s="52" t="e">
        <f t="shared" si="0"/>
        <v>#VALUE!</v>
      </c>
      <c r="C66" t="e">
        <f t="shared" si="1"/>
        <v>#VALUE!</v>
      </c>
      <c r="D66" s="52">
        <v>32437</v>
      </c>
      <c r="E66" s="54" t="e">
        <f t="shared" si="2"/>
        <v>#VALUE!</v>
      </c>
      <c r="F66" t="str">
        <f t="shared" si="3"/>
        <v>生日錯誤</v>
      </c>
    </row>
    <row r="67" spans="1:6" ht="16.5">
      <c r="A67">
        <f>'10306龍潭選拔報名表'!C69</f>
        <v>0</v>
      </c>
      <c r="B67" s="52" t="e">
        <f aca="true" t="shared" si="4" ref="B67:B81">IF(ISBLANK(A67),"無資料",DATEVALUE(CONCATENATE(TEXT(VALUE(IF(LEN(A67)=6,LEFT(A67,2),LEFT(A67,3)))+1911,"0000"),"/",IF(LEN(A67)=6,MID(A67,3,2),MID(A67,4,2)),"/",RIGHT(A67,2))))</f>
        <v>#VALUE!</v>
      </c>
      <c r="C67" t="e">
        <f aca="true" t="shared" si="5" ref="C67:C81">IF(B67="無資料","無資料",TEXT(YEAR(B67)-1911,"00")&amp;"年"&amp;TEXT(MONTH(B67),"00")&amp;"月"&amp;TEXT(DAY(B67),"00")&amp;"日")</f>
        <v>#VALUE!</v>
      </c>
      <c r="D67" s="52">
        <v>32438</v>
      </c>
      <c r="E67" s="54" t="e">
        <f aca="true" t="shared" si="6" ref="E67:E81">(DATE(2014,9,1)-B67)/365</f>
        <v>#VALUE!</v>
      </c>
      <c r="F67" t="str">
        <f aca="true" t="shared" si="7" ref="F67:F81">IF(ISERROR(E67),"生日錯誤",IF(E67&lt;=0,"生日錯誤",IF(A67&gt;=910901,"國小組",IF(A67&gt;=880901,"國中組","社會組"))))</f>
        <v>生日錯誤</v>
      </c>
    </row>
    <row r="68" spans="1:6" ht="16.5">
      <c r="A68">
        <f>'10306龍潭選拔報名表'!C70</f>
        <v>0</v>
      </c>
      <c r="B68" s="52" t="e">
        <f t="shared" si="4"/>
        <v>#VALUE!</v>
      </c>
      <c r="C68" t="e">
        <f t="shared" si="5"/>
        <v>#VALUE!</v>
      </c>
      <c r="D68" s="52">
        <v>32439</v>
      </c>
      <c r="E68" s="54" t="e">
        <f t="shared" si="6"/>
        <v>#VALUE!</v>
      </c>
      <c r="F68" t="str">
        <f t="shared" si="7"/>
        <v>生日錯誤</v>
      </c>
    </row>
    <row r="69" spans="1:6" ht="16.5">
      <c r="A69">
        <f>'10306龍潭選拔報名表'!C71</f>
        <v>0</v>
      </c>
      <c r="B69" s="52" t="e">
        <f t="shared" si="4"/>
        <v>#VALUE!</v>
      </c>
      <c r="C69" t="e">
        <f t="shared" si="5"/>
        <v>#VALUE!</v>
      </c>
      <c r="D69" s="52">
        <v>32440</v>
      </c>
      <c r="E69" s="54" t="e">
        <f t="shared" si="6"/>
        <v>#VALUE!</v>
      </c>
      <c r="F69" t="str">
        <f t="shared" si="7"/>
        <v>生日錯誤</v>
      </c>
    </row>
    <row r="70" spans="1:6" ht="16.5">
      <c r="A70">
        <f>'10306龍潭選拔報名表'!C72</f>
        <v>0</v>
      </c>
      <c r="B70" s="52" t="e">
        <f t="shared" si="4"/>
        <v>#VALUE!</v>
      </c>
      <c r="C70" t="e">
        <f t="shared" si="5"/>
        <v>#VALUE!</v>
      </c>
      <c r="D70" s="52">
        <v>32441</v>
      </c>
      <c r="E70" s="54" t="e">
        <f t="shared" si="6"/>
        <v>#VALUE!</v>
      </c>
      <c r="F70" t="str">
        <f t="shared" si="7"/>
        <v>生日錯誤</v>
      </c>
    </row>
    <row r="71" spans="1:6" ht="16.5">
      <c r="A71">
        <f>'10306龍潭選拔報名表'!C73</f>
        <v>0</v>
      </c>
      <c r="B71" s="52" t="e">
        <f t="shared" si="4"/>
        <v>#VALUE!</v>
      </c>
      <c r="C71" t="e">
        <f t="shared" si="5"/>
        <v>#VALUE!</v>
      </c>
      <c r="D71" s="52">
        <v>32442</v>
      </c>
      <c r="E71" s="54" t="e">
        <f t="shared" si="6"/>
        <v>#VALUE!</v>
      </c>
      <c r="F71" t="str">
        <f t="shared" si="7"/>
        <v>生日錯誤</v>
      </c>
    </row>
    <row r="72" spans="1:6" ht="16.5">
      <c r="A72">
        <f>'10306龍潭選拔報名表'!C74</f>
        <v>0</v>
      </c>
      <c r="B72" s="52" t="e">
        <f t="shared" si="4"/>
        <v>#VALUE!</v>
      </c>
      <c r="C72" t="e">
        <f t="shared" si="5"/>
        <v>#VALUE!</v>
      </c>
      <c r="D72" s="52">
        <v>32443</v>
      </c>
      <c r="E72" s="54" t="e">
        <f t="shared" si="6"/>
        <v>#VALUE!</v>
      </c>
      <c r="F72" t="str">
        <f t="shared" si="7"/>
        <v>生日錯誤</v>
      </c>
    </row>
    <row r="73" spans="1:6" ht="16.5">
      <c r="A73">
        <f>'10306龍潭選拔報名表'!C75</f>
        <v>0</v>
      </c>
      <c r="B73" s="52" t="e">
        <f t="shared" si="4"/>
        <v>#VALUE!</v>
      </c>
      <c r="C73" t="e">
        <f t="shared" si="5"/>
        <v>#VALUE!</v>
      </c>
      <c r="D73" s="52">
        <v>32444</v>
      </c>
      <c r="E73" s="54" t="e">
        <f t="shared" si="6"/>
        <v>#VALUE!</v>
      </c>
      <c r="F73" t="str">
        <f t="shared" si="7"/>
        <v>生日錯誤</v>
      </c>
    </row>
    <row r="74" spans="1:6" ht="16.5">
      <c r="A74">
        <f>'10306龍潭選拔報名表'!C76</f>
        <v>0</v>
      </c>
      <c r="B74" s="52" t="e">
        <f t="shared" si="4"/>
        <v>#VALUE!</v>
      </c>
      <c r="C74" t="e">
        <f t="shared" si="5"/>
        <v>#VALUE!</v>
      </c>
      <c r="D74" s="52">
        <v>32445</v>
      </c>
      <c r="E74" s="54" t="e">
        <f t="shared" si="6"/>
        <v>#VALUE!</v>
      </c>
      <c r="F74" t="str">
        <f t="shared" si="7"/>
        <v>生日錯誤</v>
      </c>
    </row>
    <row r="75" spans="1:6" ht="16.5">
      <c r="A75">
        <f>'10306龍潭選拔報名表'!C77</f>
        <v>0</v>
      </c>
      <c r="B75" s="52" t="e">
        <f t="shared" si="4"/>
        <v>#VALUE!</v>
      </c>
      <c r="C75" t="e">
        <f t="shared" si="5"/>
        <v>#VALUE!</v>
      </c>
      <c r="D75" s="52">
        <v>32446</v>
      </c>
      <c r="E75" s="54" t="e">
        <f t="shared" si="6"/>
        <v>#VALUE!</v>
      </c>
      <c r="F75" t="str">
        <f t="shared" si="7"/>
        <v>生日錯誤</v>
      </c>
    </row>
    <row r="76" spans="1:6" ht="16.5">
      <c r="A76">
        <f>'10306龍潭選拔報名表'!C78</f>
        <v>0</v>
      </c>
      <c r="B76" s="52" t="e">
        <f t="shared" si="4"/>
        <v>#VALUE!</v>
      </c>
      <c r="C76" t="e">
        <f t="shared" si="5"/>
        <v>#VALUE!</v>
      </c>
      <c r="D76" s="52">
        <v>32447</v>
      </c>
      <c r="E76" s="54" t="e">
        <f t="shared" si="6"/>
        <v>#VALUE!</v>
      </c>
      <c r="F76" t="str">
        <f t="shared" si="7"/>
        <v>生日錯誤</v>
      </c>
    </row>
    <row r="77" spans="1:6" ht="16.5">
      <c r="A77">
        <f>'10306龍潭選拔報名表'!C79</f>
        <v>0</v>
      </c>
      <c r="B77" s="52" t="e">
        <f t="shared" si="4"/>
        <v>#VALUE!</v>
      </c>
      <c r="C77" t="e">
        <f t="shared" si="5"/>
        <v>#VALUE!</v>
      </c>
      <c r="D77" s="52">
        <v>32448</v>
      </c>
      <c r="E77" s="54" t="e">
        <f t="shared" si="6"/>
        <v>#VALUE!</v>
      </c>
      <c r="F77" t="str">
        <f t="shared" si="7"/>
        <v>生日錯誤</v>
      </c>
    </row>
    <row r="78" spans="1:6" ht="16.5">
      <c r="A78">
        <f>'10306龍潭選拔報名表'!C80</f>
        <v>0</v>
      </c>
      <c r="B78" s="52" t="e">
        <f t="shared" si="4"/>
        <v>#VALUE!</v>
      </c>
      <c r="C78" t="e">
        <f t="shared" si="5"/>
        <v>#VALUE!</v>
      </c>
      <c r="D78" s="52">
        <v>32449</v>
      </c>
      <c r="E78" s="54" t="e">
        <f t="shared" si="6"/>
        <v>#VALUE!</v>
      </c>
      <c r="F78" t="str">
        <f t="shared" si="7"/>
        <v>生日錯誤</v>
      </c>
    </row>
    <row r="79" spans="1:6" ht="16.5">
      <c r="A79">
        <f>'10306龍潭選拔報名表'!C81</f>
        <v>0</v>
      </c>
      <c r="B79" s="52" t="e">
        <f t="shared" si="4"/>
        <v>#VALUE!</v>
      </c>
      <c r="C79" t="e">
        <f t="shared" si="5"/>
        <v>#VALUE!</v>
      </c>
      <c r="D79" s="52">
        <v>32450</v>
      </c>
      <c r="E79" s="54" t="e">
        <f t="shared" si="6"/>
        <v>#VALUE!</v>
      </c>
      <c r="F79" t="str">
        <f t="shared" si="7"/>
        <v>生日錯誤</v>
      </c>
    </row>
    <row r="80" spans="1:6" ht="16.5">
      <c r="A80">
        <f>'10306龍潭選拔報名表'!C82</f>
        <v>0</v>
      </c>
      <c r="B80" s="52" t="e">
        <f t="shared" si="4"/>
        <v>#VALUE!</v>
      </c>
      <c r="C80" t="e">
        <f t="shared" si="5"/>
        <v>#VALUE!</v>
      </c>
      <c r="D80" s="52">
        <v>32451</v>
      </c>
      <c r="E80" s="54" t="e">
        <f t="shared" si="6"/>
        <v>#VALUE!</v>
      </c>
      <c r="F80" t="str">
        <f t="shared" si="7"/>
        <v>生日錯誤</v>
      </c>
    </row>
    <row r="81" spans="1:6" ht="16.5">
      <c r="A81">
        <f>'10306龍潭選拔報名表'!C83</f>
        <v>0</v>
      </c>
      <c r="B81" s="52" t="e">
        <f t="shared" si="4"/>
        <v>#VALUE!</v>
      </c>
      <c r="C81" t="e">
        <f t="shared" si="5"/>
        <v>#VALUE!</v>
      </c>
      <c r="D81" s="52">
        <v>32452</v>
      </c>
      <c r="E81" s="54" t="e">
        <f t="shared" si="6"/>
        <v>#VALUE!</v>
      </c>
      <c r="F81" t="str">
        <f t="shared" si="7"/>
        <v>生日錯誤</v>
      </c>
    </row>
  </sheetData>
  <sheetProtection/>
  <conditionalFormatting sqref="B2:B81 D2:D81">
    <cfRule type="cellIs" priority="1" dxfId="2" operator="equal" stopIfTrue="1">
      <formula>"男"</formula>
    </cfRule>
    <cfRule type="cellIs" priority="2" dxfId="1" operator="equal" stopIfTrue="1">
      <formula>"女"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E2" sqref="E2:F81"/>
    </sheetView>
  </sheetViews>
  <sheetFormatPr defaultColWidth="9.00390625" defaultRowHeight="16.5"/>
  <cols>
    <col min="1" max="1" width="11.75390625" style="0" customWidth="1"/>
    <col min="2" max="2" width="16.75390625" style="0" bestFit="1" customWidth="1"/>
    <col min="3" max="3" width="14.625" style="0" bestFit="1" customWidth="1"/>
    <col min="4" max="4" width="16.75390625" style="0" bestFit="1" customWidth="1"/>
    <col min="5" max="5" width="10.50390625" style="0" customWidth="1"/>
    <col min="6" max="6" width="10.50390625" style="0" bestFit="1" customWidth="1"/>
    <col min="7" max="7" width="10.375" style="0" bestFit="1" customWidth="1"/>
  </cols>
  <sheetData>
    <row r="1" spans="1:6" ht="16.5">
      <c r="A1" t="s">
        <v>60</v>
      </c>
      <c r="B1" t="s">
        <v>61</v>
      </c>
      <c r="C1" t="s">
        <v>62</v>
      </c>
      <c r="D1" t="s">
        <v>63</v>
      </c>
      <c r="E1" t="s">
        <v>52</v>
      </c>
      <c r="F1" t="s">
        <v>88</v>
      </c>
    </row>
    <row r="2" spans="1:6" ht="16.5">
      <c r="A2">
        <f>'範例'!C4</f>
        <v>910901</v>
      </c>
      <c r="B2" s="52">
        <f aca="true" t="shared" si="0" ref="B2:B33">IF(ISBLANK(A2),"無資料",DATEVALUE(CONCATENATE(TEXT(VALUE(IF(LEN(A2)=6,LEFT(A2,2),LEFT(A2,3)))+1911,"0000"),"/",IF(LEN(A2)=6,MID(A2,3,2),MID(A2,4,2)),"/",RIGHT(A2,2))))</f>
        <v>37500</v>
      </c>
      <c r="C2" t="str">
        <f aca="true" t="shared" si="1" ref="C2:C33">IF(B2="無資料","無資料",TEXT(YEAR(B2)-1911,"00")&amp;"年"&amp;TEXT(MONTH(B2),"00")&amp;"月"&amp;TEXT(DAY(B2),"00")&amp;"日")</f>
        <v>91年09月01日</v>
      </c>
      <c r="D2" s="52">
        <v>32387</v>
      </c>
      <c r="E2" s="54">
        <f>(DATE(2014,9,1)-B2)/365</f>
        <v>12.008219178082191</v>
      </c>
      <c r="F2" t="str">
        <f>IF(ISERROR(E2),"生日錯誤",IF(E2&lt;=0,"生日錯誤",IF(A2&gt;=910901,"國小組",IF(A2&gt;=880901,"國中組","社會組"))))</f>
        <v>國小組</v>
      </c>
    </row>
    <row r="3" spans="1:6" ht="16.5">
      <c r="A3">
        <f>'範例'!C5</f>
        <v>910902</v>
      </c>
      <c r="B3" s="52">
        <f t="shared" si="0"/>
        <v>37501</v>
      </c>
      <c r="C3" t="str">
        <f t="shared" si="1"/>
        <v>91年09月02日</v>
      </c>
      <c r="D3" s="52">
        <v>32387</v>
      </c>
      <c r="E3" s="54">
        <f aca="true" t="shared" si="2" ref="E3:E66">(DATE(2014,9,1)-B3)/365</f>
        <v>12.005479452054795</v>
      </c>
      <c r="F3" t="str">
        <f aca="true" t="shared" si="3" ref="F3:F66">IF(ISERROR(E3),"生日錯誤",IF(E3&lt;=0,"生日錯誤",IF(A3&gt;=910901,"國小組",IF(A3&gt;=880901,"國中組","社會組"))))</f>
        <v>國小組</v>
      </c>
    </row>
    <row r="4" spans="1:6" ht="16.5">
      <c r="A4">
        <f>'範例'!C6</f>
        <v>910831</v>
      </c>
      <c r="B4" s="52">
        <f t="shared" si="0"/>
        <v>37499</v>
      </c>
      <c r="C4" t="str">
        <f t="shared" si="1"/>
        <v>91年08月31日</v>
      </c>
      <c r="D4" s="52">
        <v>32387</v>
      </c>
      <c r="E4" s="54">
        <f t="shared" si="2"/>
        <v>12.01095890410959</v>
      </c>
      <c r="F4" t="str">
        <f t="shared" si="3"/>
        <v>國中組</v>
      </c>
    </row>
    <row r="5" spans="1:6" ht="16.5">
      <c r="A5">
        <f>'範例'!C7</f>
        <v>880901</v>
      </c>
      <c r="B5" s="52">
        <f t="shared" si="0"/>
        <v>36404</v>
      </c>
      <c r="C5" t="str">
        <f t="shared" si="1"/>
        <v>88年09月01日</v>
      </c>
      <c r="D5" s="52">
        <v>32387</v>
      </c>
      <c r="E5" s="54">
        <f t="shared" si="2"/>
        <v>15.01095890410959</v>
      </c>
      <c r="F5" t="str">
        <f t="shared" si="3"/>
        <v>國中組</v>
      </c>
    </row>
    <row r="6" spans="1:6" ht="16.5">
      <c r="A6">
        <f>'範例'!C8</f>
        <v>880831</v>
      </c>
      <c r="B6" s="52">
        <f t="shared" si="0"/>
        <v>36403</v>
      </c>
      <c r="C6" t="str">
        <f t="shared" si="1"/>
        <v>88年08月31日</v>
      </c>
      <c r="D6" s="52">
        <v>32387</v>
      </c>
      <c r="E6" s="54">
        <f t="shared" si="2"/>
        <v>15.013698630136986</v>
      </c>
      <c r="F6" t="str">
        <f t="shared" si="3"/>
        <v>社會組</v>
      </c>
    </row>
    <row r="7" spans="1:6" ht="16.5">
      <c r="A7">
        <f>'範例'!C9</f>
        <v>880902</v>
      </c>
      <c r="B7" s="52">
        <f t="shared" si="0"/>
        <v>36405</v>
      </c>
      <c r="C7" t="str">
        <f t="shared" si="1"/>
        <v>88年09月02日</v>
      </c>
      <c r="D7" s="52">
        <v>32387</v>
      </c>
      <c r="E7" s="54">
        <f t="shared" si="2"/>
        <v>15.008219178082191</v>
      </c>
      <c r="F7" t="str">
        <f t="shared" si="3"/>
        <v>國中組</v>
      </c>
    </row>
    <row r="8" spans="1:6" ht="16.5">
      <c r="A8">
        <f>'範例'!C10</f>
        <v>870901</v>
      </c>
      <c r="B8" s="52">
        <f t="shared" si="0"/>
        <v>36039</v>
      </c>
      <c r="C8" t="str">
        <f t="shared" si="1"/>
        <v>87年09月01日</v>
      </c>
      <c r="D8" s="52">
        <v>32387</v>
      </c>
      <c r="E8" s="54">
        <f t="shared" si="2"/>
        <v>16.01095890410959</v>
      </c>
      <c r="F8" t="str">
        <f t="shared" si="3"/>
        <v>社會組</v>
      </c>
    </row>
    <row r="9" spans="1:6" ht="16.5">
      <c r="A9">
        <f>'範例'!C11</f>
        <v>870902</v>
      </c>
      <c r="B9" s="52">
        <f t="shared" si="0"/>
        <v>36040</v>
      </c>
      <c r="C9" t="str">
        <f t="shared" si="1"/>
        <v>87年09月02日</v>
      </c>
      <c r="D9" s="52">
        <v>32387</v>
      </c>
      <c r="E9" s="54">
        <f t="shared" si="2"/>
        <v>16.008219178082193</v>
      </c>
      <c r="F9" t="str">
        <f t="shared" si="3"/>
        <v>社會組</v>
      </c>
    </row>
    <row r="10" spans="1:6" ht="16.5">
      <c r="A10">
        <f>'範例'!C12</f>
        <v>921011</v>
      </c>
      <c r="B10" s="52">
        <f t="shared" si="0"/>
        <v>37905</v>
      </c>
      <c r="C10" t="str">
        <f t="shared" si="1"/>
        <v>92年10月11日</v>
      </c>
      <c r="D10" s="52">
        <v>32387</v>
      </c>
      <c r="E10" s="54">
        <f t="shared" si="2"/>
        <v>10.898630136986302</v>
      </c>
      <c r="F10" t="str">
        <f t="shared" si="3"/>
        <v>國小組</v>
      </c>
    </row>
    <row r="11" spans="1:6" ht="16.5">
      <c r="A11">
        <f>'範例'!C13</f>
        <v>630225</v>
      </c>
      <c r="B11" s="52">
        <f t="shared" si="0"/>
        <v>27085</v>
      </c>
      <c r="C11" t="str">
        <f t="shared" si="1"/>
        <v>63年02月25日</v>
      </c>
      <c r="D11" s="52">
        <v>32387</v>
      </c>
      <c r="E11" s="54">
        <f t="shared" si="2"/>
        <v>40.54246575342466</v>
      </c>
      <c r="F11" t="str">
        <f t="shared" si="3"/>
        <v>社會組</v>
      </c>
    </row>
    <row r="12" spans="1:6" ht="16.5">
      <c r="A12">
        <f>'範例'!C14</f>
        <v>0</v>
      </c>
      <c r="B12" s="52" t="e">
        <f t="shared" si="0"/>
        <v>#VALUE!</v>
      </c>
      <c r="C12" t="e">
        <f t="shared" si="1"/>
        <v>#VALUE!</v>
      </c>
      <c r="D12" s="52">
        <v>32387</v>
      </c>
      <c r="E12" s="54" t="e">
        <f t="shared" si="2"/>
        <v>#VALUE!</v>
      </c>
      <c r="F12" t="str">
        <f t="shared" si="3"/>
        <v>生日錯誤</v>
      </c>
    </row>
    <row r="13" spans="1:6" ht="16.5">
      <c r="A13">
        <f>'範例'!C15</f>
        <v>0</v>
      </c>
      <c r="B13" s="52" t="e">
        <f t="shared" si="0"/>
        <v>#VALUE!</v>
      </c>
      <c r="C13" t="e">
        <f t="shared" si="1"/>
        <v>#VALUE!</v>
      </c>
      <c r="D13" s="52">
        <v>32387</v>
      </c>
      <c r="E13" s="54" t="e">
        <f t="shared" si="2"/>
        <v>#VALUE!</v>
      </c>
      <c r="F13" t="str">
        <f t="shared" si="3"/>
        <v>生日錯誤</v>
      </c>
    </row>
    <row r="14" spans="1:6" ht="16.5">
      <c r="A14">
        <f>'範例'!C16</f>
        <v>0</v>
      </c>
      <c r="B14" s="52" t="e">
        <f t="shared" si="0"/>
        <v>#VALUE!</v>
      </c>
      <c r="C14" t="e">
        <f t="shared" si="1"/>
        <v>#VALUE!</v>
      </c>
      <c r="D14" s="52">
        <v>32387</v>
      </c>
      <c r="E14" s="54" t="e">
        <f t="shared" si="2"/>
        <v>#VALUE!</v>
      </c>
      <c r="F14" t="str">
        <f t="shared" si="3"/>
        <v>生日錯誤</v>
      </c>
    </row>
    <row r="15" spans="1:6" ht="16.5">
      <c r="A15">
        <f>'範例'!C17</f>
        <v>0</v>
      </c>
      <c r="B15" s="52" t="e">
        <f t="shared" si="0"/>
        <v>#VALUE!</v>
      </c>
      <c r="C15" t="e">
        <f t="shared" si="1"/>
        <v>#VALUE!</v>
      </c>
      <c r="D15" s="52">
        <v>32387</v>
      </c>
      <c r="E15" s="54" t="e">
        <f t="shared" si="2"/>
        <v>#VALUE!</v>
      </c>
      <c r="F15" t="str">
        <f t="shared" si="3"/>
        <v>生日錯誤</v>
      </c>
    </row>
    <row r="16" spans="1:6" ht="16.5">
      <c r="A16">
        <f>'範例'!C18</f>
        <v>0</v>
      </c>
      <c r="B16" s="52" t="e">
        <f t="shared" si="0"/>
        <v>#VALUE!</v>
      </c>
      <c r="C16" t="e">
        <f t="shared" si="1"/>
        <v>#VALUE!</v>
      </c>
      <c r="D16" s="52">
        <v>32387</v>
      </c>
      <c r="E16" s="54" t="e">
        <f t="shared" si="2"/>
        <v>#VALUE!</v>
      </c>
      <c r="F16" t="str">
        <f t="shared" si="3"/>
        <v>生日錯誤</v>
      </c>
    </row>
    <row r="17" spans="1:6" ht="16.5">
      <c r="A17">
        <f>'範例'!C19</f>
        <v>0</v>
      </c>
      <c r="B17" s="52" t="e">
        <f t="shared" si="0"/>
        <v>#VALUE!</v>
      </c>
      <c r="C17" t="e">
        <f t="shared" si="1"/>
        <v>#VALUE!</v>
      </c>
      <c r="D17" s="52">
        <v>32388</v>
      </c>
      <c r="E17" s="54" t="e">
        <f t="shared" si="2"/>
        <v>#VALUE!</v>
      </c>
      <c r="F17" t="str">
        <f t="shared" si="3"/>
        <v>生日錯誤</v>
      </c>
    </row>
    <row r="18" spans="1:6" ht="16.5">
      <c r="A18">
        <f>'範例'!C20</f>
        <v>0</v>
      </c>
      <c r="B18" s="52" t="e">
        <f t="shared" si="0"/>
        <v>#VALUE!</v>
      </c>
      <c r="C18" t="e">
        <f t="shared" si="1"/>
        <v>#VALUE!</v>
      </c>
      <c r="D18" s="52">
        <v>32389</v>
      </c>
      <c r="E18" s="54" t="e">
        <f t="shared" si="2"/>
        <v>#VALUE!</v>
      </c>
      <c r="F18" t="str">
        <f t="shared" si="3"/>
        <v>生日錯誤</v>
      </c>
    </row>
    <row r="19" spans="1:6" ht="16.5">
      <c r="A19">
        <f>'範例'!C21</f>
        <v>0</v>
      </c>
      <c r="B19" s="52" t="e">
        <f t="shared" si="0"/>
        <v>#VALUE!</v>
      </c>
      <c r="C19" t="e">
        <f t="shared" si="1"/>
        <v>#VALUE!</v>
      </c>
      <c r="D19" s="52">
        <v>32390</v>
      </c>
      <c r="E19" s="54" t="e">
        <f t="shared" si="2"/>
        <v>#VALUE!</v>
      </c>
      <c r="F19" t="str">
        <f t="shared" si="3"/>
        <v>生日錯誤</v>
      </c>
    </row>
    <row r="20" spans="1:6" ht="16.5">
      <c r="A20">
        <f>'範例'!C22</f>
        <v>0</v>
      </c>
      <c r="B20" s="52" t="e">
        <f t="shared" si="0"/>
        <v>#VALUE!</v>
      </c>
      <c r="C20" t="e">
        <f t="shared" si="1"/>
        <v>#VALUE!</v>
      </c>
      <c r="D20" s="52">
        <v>32391</v>
      </c>
      <c r="E20" s="54" t="e">
        <f t="shared" si="2"/>
        <v>#VALUE!</v>
      </c>
      <c r="F20" t="str">
        <f t="shared" si="3"/>
        <v>生日錯誤</v>
      </c>
    </row>
    <row r="21" spans="1:6" ht="16.5">
      <c r="A21">
        <f>'範例'!C23</f>
        <v>0</v>
      </c>
      <c r="B21" s="52" t="e">
        <f t="shared" si="0"/>
        <v>#VALUE!</v>
      </c>
      <c r="C21" t="e">
        <f t="shared" si="1"/>
        <v>#VALUE!</v>
      </c>
      <c r="D21" s="52">
        <v>32392</v>
      </c>
      <c r="E21" s="54" t="e">
        <f t="shared" si="2"/>
        <v>#VALUE!</v>
      </c>
      <c r="F21" t="str">
        <f t="shared" si="3"/>
        <v>生日錯誤</v>
      </c>
    </row>
    <row r="22" spans="1:6" ht="16.5">
      <c r="A22">
        <f>'範例'!C24</f>
        <v>0</v>
      </c>
      <c r="B22" s="52" t="e">
        <f t="shared" si="0"/>
        <v>#VALUE!</v>
      </c>
      <c r="C22" t="e">
        <f t="shared" si="1"/>
        <v>#VALUE!</v>
      </c>
      <c r="D22" s="52">
        <v>32393</v>
      </c>
      <c r="E22" s="54" t="e">
        <f t="shared" si="2"/>
        <v>#VALUE!</v>
      </c>
      <c r="F22" t="str">
        <f t="shared" si="3"/>
        <v>生日錯誤</v>
      </c>
    </row>
    <row r="23" spans="1:6" ht="16.5">
      <c r="A23">
        <f>'範例'!C25</f>
        <v>0</v>
      </c>
      <c r="B23" s="52" t="e">
        <f t="shared" si="0"/>
        <v>#VALUE!</v>
      </c>
      <c r="C23" t="e">
        <f t="shared" si="1"/>
        <v>#VALUE!</v>
      </c>
      <c r="D23" s="52">
        <v>32394</v>
      </c>
      <c r="E23" s="54" t="e">
        <f t="shared" si="2"/>
        <v>#VALUE!</v>
      </c>
      <c r="F23" t="str">
        <f t="shared" si="3"/>
        <v>生日錯誤</v>
      </c>
    </row>
    <row r="24" spans="1:6" ht="16.5">
      <c r="A24">
        <f>'範例'!C26</f>
        <v>0</v>
      </c>
      <c r="B24" s="52" t="e">
        <f t="shared" si="0"/>
        <v>#VALUE!</v>
      </c>
      <c r="C24" t="e">
        <f t="shared" si="1"/>
        <v>#VALUE!</v>
      </c>
      <c r="D24" s="52">
        <v>32395</v>
      </c>
      <c r="E24" s="54" t="e">
        <f t="shared" si="2"/>
        <v>#VALUE!</v>
      </c>
      <c r="F24" t="str">
        <f t="shared" si="3"/>
        <v>生日錯誤</v>
      </c>
    </row>
    <row r="25" spans="1:6" ht="16.5">
      <c r="A25">
        <f>'範例'!C27</f>
        <v>0</v>
      </c>
      <c r="B25" s="52" t="e">
        <f t="shared" si="0"/>
        <v>#VALUE!</v>
      </c>
      <c r="C25" t="e">
        <f t="shared" si="1"/>
        <v>#VALUE!</v>
      </c>
      <c r="D25" s="52">
        <v>32396</v>
      </c>
      <c r="E25" s="54" t="e">
        <f t="shared" si="2"/>
        <v>#VALUE!</v>
      </c>
      <c r="F25" t="str">
        <f t="shared" si="3"/>
        <v>生日錯誤</v>
      </c>
    </row>
    <row r="26" spans="1:6" ht="16.5">
      <c r="A26">
        <f>'範例'!C28</f>
        <v>0</v>
      </c>
      <c r="B26" s="52" t="e">
        <f t="shared" si="0"/>
        <v>#VALUE!</v>
      </c>
      <c r="C26" t="e">
        <f t="shared" si="1"/>
        <v>#VALUE!</v>
      </c>
      <c r="D26" s="52">
        <v>32397</v>
      </c>
      <c r="E26" s="54" t="e">
        <f t="shared" si="2"/>
        <v>#VALUE!</v>
      </c>
      <c r="F26" t="str">
        <f t="shared" si="3"/>
        <v>生日錯誤</v>
      </c>
    </row>
    <row r="27" spans="1:6" ht="16.5">
      <c r="A27">
        <f>'範例'!C29</f>
        <v>0</v>
      </c>
      <c r="B27" s="52" t="e">
        <f t="shared" si="0"/>
        <v>#VALUE!</v>
      </c>
      <c r="C27" t="e">
        <f t="shared" si="1"/>
        <v>#VALUE!</v>
      </c>
      <c r="D27" s="52">
        <v>32398</v>
      </c>
      <c r="E27" s="54" t="e">
        <f t="shared" si="2"/>
        <v>#VALUE!</v>
      </c>
      <c r="F27" t="str">
        <f t="shared" si="3"/>
        <v>生日錯誤</v>
      </c>
    </row>
    <row r="28" spans="1:6" ht="16.5">
      <c r="A28">
        <f>'範例'!C30</f>
        <v>0</v>
      </c>
      <c r="B28" s="52" t="e">
        <f t="shared" si="0"/>
        <v>#VALUE!</v>
      </c>
      <c r="C28" t="e">
        <f t="shared" si="1"/>
        <v>#VALUE!</v>
      </c>
      <c r="D28" s="52">
        <v>32399</v>
      </c>
      <c r="E28" s="54" t="e">
        <f t="shared" si="2"/>
        <v>#VALUE!</v>
      </c>
      <c r="F28" t="str">
        <f t="shared" si="3"/>
        <v>生日錯誤</v>
      </c>
    </row>
    <row r="29" spans="1:6" ht="16.5">
      <c r="A29">
        <f>'範例'!C31</f>
        <v>0</v>
      </c>
      <c r="B29" s="52" t="e">
        <f t="shared" si="0"/>
        <v>#VALUE!</v>
      </c>
      <c r="C29" t="e">
        <f t="shared" si="1"/>
        <v>#VALUE!</v>
      </c>
      <c r="D29" s="52">
        <v>32400</v>
      </c>
      <c r="E29" s="54" t="e">
        <f t="shared" si="2"/>
        <v>#VALUE!</v>
      </c>
      <c r="F29" t="str">
        <f t="shared" si="3"/>
        <v>生日錯誤</v>
      </c>
    </row>
    <row r="30" spans="1:6" ht="16.5">
      <c r="A30">
        <f>'範例'!C32</f>
        <v>0</v>
      </c>
      <c r="B30" s="52" t="e">
        <f t="shared" si="0"/>
        <v>#VALUE!</v>
      </c>
      <c r="C30" t="e">
        <f t="shared" si="1"/>
        <v>#VALUE!</v>
      </c>
      <c r="D30" s="52">
        <v>32401</v>
      </c>
      <c r="E30" s="54" t="e">
        <f t="shared" si="2"/>
        <v>#VALUE!</v>
      </c>
      <c r="F30" t="str">
        <f t="shared" si="3"/>
        <v>生日錯誤</v>
      </c>
    </row>
    <row r="31" spans="1:6" ht="16.5">
      <c r="A31">
        <f>'範例'!C33</f>
        <v>0</v>
      </c>
      <c r="B31" s="52" t="e">
        <f t="shared" si="0"/>
        <v>#VALUE!</v>
      </c>
      <c r="C31" t="e">
        <f t="shared" si="1"/>
        <v>#VALUE!</v>
      </c>
      <c r="D31" s="52">
        <v>32402</v>
      </c>
      <c r="E31" s="54" t="e">
        <f t="shared" si="2"/>
        <v>#VALUE!</v>
      </c>
      <c r="F31" t="str">
        <f t="shared" si="3"/>
        <v>生日錯誤</v>
      </c>
    </row>
    <row r="32" spans="1:6" ht="16.5">
      <c r="A32">
        <f>'範例'!C34</f>
        <v>0</v>
      </c>
      <c r="B32" s="52" t="e">
        <f t="shared" si="0"/>
        <v>#VALUE!</v>
      </c>
      <c r="C32" t="e">
        <f t="shared" si="1"/>
        <v>#VALUE!</v>
      </c>
      <c r="D32" s="52">
        <v>32403</v>
      </c>
      <c r="E32" s="54" t="e">
        <f t="shared" si="2"/>
        <v>#VALUE!</v>
      </c>
      <c r="F32" t="str">
        <f t="shared" si="3"/>
        <v>生日錯誤</v>
      </c>
    </row>
    <row r="33" spans="1:6" ht="16.5">
      <c r="A33">
        <f>'範例'!C35</f>
        <v>0</v>
      </c>
      <c r="B33" s="52" t="e">
        <f t="shared" si="0"/>
        <v>#VALUE!</v>
      </c>
      <c r="C33" t="e">
        <f t="shared" si="1"/>
        <v>#VALUE!</v>
      </c>
      <c r="D33" s="52">
        <v>32404</v>
      </c>
      <c r="E33" s="54" t="e">
        <f t="shared" si="2"/>
        <v>#VALUE!</v>
      </c>
      <c r="F33" t="str">
        <f t="shared" si="3"/>
        <v>生日錯誤</v>
      </c>
    </row>
    <row r="34" spans="1:6" ht="16.5">
      <c r="A34" t="str">
        <f>'範例'!C36</f>
        <v>本項參賽人數</v>
      </c>
      <c r="B34" s="52" t="e">
        <f aca="true" t="shared" si="4" ref="B34:B65">IF(ISBLANK(A34),"無資料",DATEVALUE(CONCATENATE(TEXT(VALUE(IF(LEN(A34)=6,LEFT(A34,2),LEFT(A34,3)))+1911,"0000"),"/",IF(LEN(A34)=6,MID(A34,3,2),MID(A34,4,2)),"/",RIGHT(A34,2))))</f>
        <v>#VALUE!</v>
      </c>
      <c r="C34" t="e">
        <f aca="true" t="shared" si="5" ref="C34:C65">IF(B34="無資料","無資料",TEXT(YEAR(B34)-1911,"00")&amp;"年"&amp;TEXT(MONTH(B34),"00")&amp;"月"&amp;TEXT(DAY(B34),"00")&amp;"日")</f>
        <v>#VALUE!</v>
      </c>
      <c r="D34" s="52">
        <v>32405</v>
      </c>
      <c r="E34" s="54" t="e">
        <f t="shared" si="2"/>
        <v>#VALUE!</v>
      </c>
      <c r="F34" t="str">
        <f t="shared" si="3"/>
        <v>生日錯誤</v>
      </c>
    </row>
    <row r="35" spans="1:6" ht="16.5">
      <c r="A35" t="str">
        <f>'範例'!C37</f>
        <v>本項男選手人數</v>
      </c>
      <c r="B35" s="52" t="e">
        <f t="shared" si="4"/>
        <v>#VALUE!</v>
      </c>
      <c r="C35" t="e">
        <f t="shared" si="5"/>
        <v>#VALUE!</v>
      </c>
      <c r="D35" s="52">
        <v>32406</v>
      </c>
      <c r="E35" s="54" t="e">
        <f t="shared" si="2"/>
        <v>#VALUE!</v>
      </c>
      <c r="F35" t="str">
        <f t="shared" si="3"/>
        <v>生日錯誤</v>
      </c>
    </row>
    <row r="36" spans="1:6" ht="16.5">
      <c r="A36" t="str">
        <f>'範例'!C38</f>
        <v>本項女選手人數</v>
      </c>
      <c r="B36" s="52" t="e">
        <f t="shared" si="4"/>
        <v>#VALUE!</v>
      </c>
      <c r="C36" t="e">
        <f t="shared" si="5"/>
        <v>#VALUE!</v>
      </c>
      <c r="D36" s="52">
        <v>32407</v>
      </c>
      <c r="E36" s="54" t="e">
        <f t="shared" si="2"/>
        <v>#VALUE!</v>
      </c>
      <c r="F36" t="str">
        <f t="shared" si="3"/>
        <v>生日錯誤</v>
      </c>
    </row>
    <row r="37" spans="1:6" ht="16.5">
      <c r="A37">
        <f>'範例'!C39</f>
        <v>0</v>
      </c>
      <c r="B37" s="52" t="e">
        <f t="shared" si="4"/>
        <v>#VALUE!</v>
      </c>
      <c r="C37" t="e">
        <f t="shared" si="5"/>
        <v>#VALUE!</v>
      </c>
      <c r="D37" s="52">
        <v>32408</v>
      </c>
      <c r="E37" s="54" t="e">
        <f t="shared" si="2"/>
        <v>#VALUE!</v>
      </c>
      <c r="F37" t="str">
        <f t="shared" si="3"/>
        <v>生日錯誤</v>
      </c>
    </row>
    <row r="38" spans="1:6" ht="16.5">
      <c r="A38">
        <f>'範例'!C40</f>
        <v>0</v>
      </c>
      <c r="B38" s="52" t="e">
        <f t="shared" si="4"/>
        <v>#VALUE!</v>
      </c>
      <c r="C38" t="e">
        <f t="shared" si="5"/>
        <v>#VALUE!</v>
      </c>
      <c r="D38" s="52">
        <v>32409</v>
      </c>
      <c r="E38" s="54" t="e">
        <f t="shared" si="2"/>
        <v>#VALUE!</v>
      </c>
      <c r="F38" t="str">
        <f t="shared" si="3"/>
        <v>生日錯誤</v>
      </c>
    </row>
    <row r="39" spans="1:6" ht="16.5">
      <c r="A39">
        <f>'範例'!C41</f>
        <v>0</v>
      </c>
      <c r="B39" s="52" t="e">
        <f t="shared" si="4"/>
        <v>#VALUE!</v>
      </c>
      <c r="C39" t="e">
        <f t="shared" si="5"/>
        <v>#VALUE!</v>
      </c>
      <c r="D39" s="52">
        <v>32410</v>
      </c>
      <c r="E39" s="54" t="e">
        <f t="shared" si="2"/>
        <v>#VALUE!</v>
      </c>
      <c r="F39" t="str">
        <f t="shared" si="3"/>
        <v>生日錯誤</v>
      </c>
    </row>
    <row r="40" spans="1:6" ht="16.5">
      <c r="A40">
        <f>'範例'!C42</f>
        <v>0</v>
      </c>
      <c r="B40" s="52" t="e">
        <f t="shared" si="4"/>
        <v>#VALUE!</v>
      </c>
      <c r="C40" t="e">
        <f t="shared" si="5"/>
        <v>#VALUE!</v>
      </c>
      <c r="D40" s="52">
        <v>32411</v>
      </c>
      <c r="E40" s="54" t="e">
        <f t="shared" si="2"/>
        <v>#VALUE!</v>
      </c>
      <c r="F40" t="str">
        <f t="shared" si="3"/>
        <v>生日錯誤</v>
      </c>
    </row>
    <row r="41" spans="1:6" ht="16.5">
      <c r="A41">
        <f>'範例'!C43</f>
        <v>0</v>
      </c>
      <c r="B41" s="52" t="e">
        <f t="shared" si="4"/>
        <v>#VALUE!</v>
      </c>
      <c r="C41" t="e">
        <f t="shared" si="5"/>
        <v>#VALUE!</v>
      </c>
      <c r="D41" s="52">
        <v>32412</v>
      </c>
      <c r="E41" s="54" t="e">
        <f t="shared" si="2"/>
        <v>#VALUE!</v>
      </c>
      <c r="F41" t="str">
        <f t="shared" si="3"/>
        <v>生日錯誤</v>
      </c>
    </row>
    <row r="42" spans="1:6" ht="16.5">
      <c r="A42">
        <f>'範例'!C44</f>
        <v>0</v>
      </c>
      <c r="B42" s="52" t="e">
        <f t="shared" si="4"/>
        <v>#VALUE!</v>
      </c>
      <c r="C42" t="e">
        <f t="shared" si="5"/>
        <v>#VALUE!</v>
      </c>
      <c r="D42" s="52">
        <v>32413</v>
      </c>
      <c r="E42" s="54" t="e">
        <f t="shared" si="2"/>
        <v>#VALUE!</v>
      </c>
      <c r="F42" t="str">
        <f t="shared" si="3"/>
        <v>生日錯誤</v>
      </c>
    </row>
    <row r="43" spans="1:6" ht="16.5">
      <c r="A43">
        <f>'範例'!C45</f>
        <v>0</v>
      </c>
      <c r="B43" s="52" t="e">
        <f t="shared" si="4"/>
        <v>#VALUE!</v>
      </c>
      <c r="C43" t="e">
        <f t="shared" si="5"/>
        <v>#VALUE!</v>
      </c>
      <c r="D43" s="52">
        <v>32414</v>
      </c>
      <c r="E43" s="54" t="e">
        <f t="shared" si="2"/>
        <v>#VALUE!</v>
      </c>
      <c r="F43" t="str">
        <f t="shared" si="3"/>
        <v>生日錯誤</v>
      </c>
    </row>
    <row r="44" spans="1:6" ht="16.5">
      <c r="A44">
        <f>'範例'!C46</f>
        <v>0</v>
      </c>
      <c r="B44" s="52" t="e">
        <f t="shared" si="4"/>
        <v>#VALUE!</v>
      </c>
      <c r="C44" t="e">
        <f t="shared" si="5"/>
        <v>#VALUE!</v>
      </c>
      <c r="D44" s="52">
        <v>32415</v>
      </c>
      <c r="E44" s="54" t="e">
        <f t="shared" si="2"/>
        <v>#VALUE!</v>
      </c>
      <c r="F44" t="str">
        <f t="shared" si="3"/>
        <v>生日錯誤</v>
      </c>
    </row>
    <row r="45" spans="1:6" ht="16.5">
      <c r="A45">
        <f>'範例'!C47</f>
        <v>0</v>
      </c>
      <c r="B45" s="52" t="e">
        <f t="shared" si="4"/>
        <v>#VALUE!</v>
      </c>
      <c r="C45" t="e">
        <f t="shared" si="5"/>
        <v>#VALUE!</v>
      </c>
      <c r="D45" s="52">
        <v>32416</v>
      </c>
      <c r="E45" s="54" t="e">
        <f t="shared" si="2"/>
        <v>#VALUE!</v>
      </c>
      <c r="F45" t="str">
        <f t="shared" si="3"/>
        <v>生日錯誤</v>
      </c>
    </row>
    <row r="46" spans="1:6" ht="16.5">
      <c r="A46">
        <f>'範例'!C48</f>
        <v>0</v>
      </c>
      <c r="B46" s="52" t="e">
        <f t="shared" si="4"/>
        <v>#VALUE!</v>
      </c>
      <c r="C46" t="e">
        <f t="shared" si="5"/>
        <v>#VALUE!</v>
      </c>
      <c r="D46" s="52">
        <v>32417</v>
      </c>
      <c r="E46" s="54" t="e">
        <f t="shared" si="2"/>
        <v>#VALUE!</v>
      </c>
      <c r="F46" t="str">
        <f t="shared" si="3"/>
        <v>生日錯誤</v>
      </c>
    </row>
    <row r="47" spans="1:6" ht="16.5">
      <c r="A47">
        <f>'範例'!C49</f>
        <v>0</v>
      </c>
      <c r="B47" s="52" t="e">
        <f t="shared" si="4"/>
        <v>#VALUE!</v>
      </c>
      <c r="C47" t="e">
        <f t="shared" si="5"/>
        <v>#VALUE!</v>
      </c>
      <c r="D47" s="52">
        <v>32418</v>
      </c>
      <c r="E47" s="54" t="e">
        <f t="shared" si="2"/>
        <v>#VALUE!</v>
      </c>
      <c r="F47" t="str">
        <f t="shared" si="3"/>
        <v>生日錯誤</v>
      </c>
    </row>
    <row r="48" spans="1:6" ht="16.5">
      <c r="A48">
        <f>'範例'!C50</f>
        <v>0</v>
      </c>
      <c r="B48" s="52" t="e">
        <f t="shared" si="4"/>
        <v>#VALUE!</v>
      </c>
      <c r="C48" t="e">
        <f t="shared" si="5"/>
        <v>#VALUE!</v>
      </c>
      <c r="D48" s="52">
        <v>32419</v>
      </c>
      <c r="E48" s="54" t="e">
        <f t="shared" si="2"/>
        <v>#VALUE!</v>
      </c>
      <c r="F48" t="str">
        <f t="shared" si="3"/>
        <v>生日錯誤</v>
      </c>
    </row>
    <row r="49" spans="1:6" ht="16.5">
      <c r="A49">
        <f>'範例'!C51</f>
        <v>0</v>
      </c>
      <c r="B49" s="52" t="e">
        <f t="shared" si="4"/>
        <v>#VALUE!</v>
      </c>
      <c r="C49" t="e">
        <f t="shared" si="5"/>
        <v>#VALUE!</v>
      </c>
      <c r="D49" s="52">
        <v>32420</v>
      </c>
      <c r="E49" s="54" t="e">
        <f t="shared" si="2"/>
        <v>#VALUE!</v>
      </c>
      <c r="F49" t="str">
        <f t="shared" si="3"/>
        <v>生日錯誤</v>
      </c>
    </row>
    <row r="50" spans="1:6" ht="16.5">
      <c r="A50">
        <f>'範例'!C52</f>
        <v>0</v>
      </c>
      <c r="B50" s="52" t="e">
        <f t="shared" si="4"/>
        <v>#VALUE!</v>
      </c>
      <c r="C50" t="e">
        <f t="shared" si="5"/>
        <v>#VALUE!</v>
      </c>
      <c r="D50" s="52">
        <v>32421</v>
      </c>
      <c r="E50" s="54" t="e">
        <f t="shared" si="2"/>
        <v>#VALUE!</v>
      </c>
      <c r="F50" t="str">
        <f t="shared" si="3"/>
        <v>生日錯誤</v>
      </c>
    </row>
    <row r="51" spans="1:6" ht="16.5">
      <c r="A51">
        <f>'範例'!C53</f>
        <v>0</v>
      </c>
      <c r="B51" s="52" t="e">
        <f t="shared" si="4"/>
        <v>#VALUE!</v>
      </c>
      <c r="C51" t="e">
        <f t="shared" si="5"/>
        <v>#VALUE!</v>
      </c>
      <c r="D51" s="52">
        <v>32422</v>
      </c>
      <c r="E51" s="54" t="e">
        <f t="shared" si="2"/>
        <v>#VALUE!</v>
      </c>
      <c r="F51" t="str">
        <f t="shared" si="3"/>
        <v>生日錯誤</v>
      </c>
    </row>
    <row r="52" spans="1:6" ht="16.5">
      <c r="A52">
        <f>'範例'!C54</f>
        <v>0</v>
      </c>
      <c r="B52" s="52" t="e">
        <f t="shared" si="4"/>
        <v>#VALUE!</v>
      </c>
      <c r="C52" t="e">
        <f t="shared" si="5"/>
        <v>#VALUE!</v>
      </c>
      <c r="D52" s="52">
        <v>32423</v>
      </c>
      <c r="E52" s="54" t="e">
        <f t="shared" si="2"/>
        <v>#VALUE!</v>
      </c>
      <c r="F52" t="str">
        <f t="shared" si="3"/>
        <v>生日錯誤</v>
      </c>
    </row>
    <row r="53" spans="1:6" ht="16.5">
      <c r="A53">
        <f>'範例'!C55</f>
        <v>0</v>
      </c>
      <c r="B53" s="52" t="e">
        <f t="shared" si="4"/>
        <v>#VALUE!</v>
      </c>
      <c r="C53" t="e">
        <f t="shared" si="5"/>
        <v>#VALUE!</v>
      </c>
      <c r="D53" s="52">
        <v>32424</v>
      </c>
      <c r="E53" s="54" t="e">
        <f t="shared" si="2"/>
        <v>#VALUE!</v>
      </c>
      <c r="F53" t="str">
        <f t="shared" si="3"/>
        <v>生日錯誤</v>
      </c>
    </row>
    <row r="54" spans="1:6" ht="16.5">
      <c r="A54">
        <f>'範例'!C56</f>
        <v>0</v>
      </c>
      <c r="B54" s="52" t="e">
        <f t="shared" si="4"/>
        <v>#VALUE!</v>
      </c>
      <c r="C54" t="e">
        <f t="shared" si="5"/>
        <v>#VALUE!</v>
      </c>
      <c r="D54" s="52">
        <v>32425</v>
      </c>
      <c r="E54" s="54" t="e">
        <f t="shared" si="2"/>
        <v>#VALUE!</v>
      </c>
      <c r="F54" t="str">
        <f t="shared" si="3"/>
        <v>生日錯誤</v>
      </c>
    </row>
    <row r="55" spans="1:6" ht="16.5">
      <c r="A55">
        <f>'範例'!C57</f>
        <v>0</v>
      </c>
      <c r="B55" s="52" t="e">
        <f t="shared" si="4"/>
        <v>#VALUE!</v>
      </c>
      <c r="C55" t="e">
        <f t="shared" si="5"/>
        <v>#VALUE!</v>
      </c>
      <c r="D55" s="52">
        <v>32426</v>
      </c>
      <c r="E55" s="54" t="e">
        <f t="shared" si="2"/>
        <v>#VALUE!</v>
      </c>
      <c r="F55" t="str">
        <f t="shared" si="3"/>
        <v>生日錯誤</v>
      </c>
    </row>
    <row r="56" spans="1:6" ht="16.5">
      <c r="A56">
        <f>'範例'!C58</f>
        <v>0</v>
      </c>
      <c r="B56" s="52" t="e">
        <f t="shared" si="4"/>
        <v>#VALUE!</v>
      </c>
      <c r="C56" t="e">
        <f t="shared" si="5"/>
        <v>#VALUE!</v>
      </c>
      <c r="D56" s="52">
        <v>32427</v>
      </c>
      <c r="E56" s="54" t="e">
        <f t="shared" si="2"/>
        <v>#VALUE!</v>
      </c>
      <c r="F56" t="str">
        <f t="shared" si="3"/>
        <v>生日錯誤</v>
      </c>
    </row>
    <row r="57" spans="1:6" ht="16.5">
      <c r="A57">
        <f>'範例'!C59</f>
        <v>0</v>
      </c>
      <c r="B57" s="52" t="e">
        <f t="shared" si="4"/>
        <v>#VALUE!</v>
      </c>
      <c r="C57" t="e">
        <f t="shared" si="5"/>
        <v>#VALUE!</v>
      </c>
      <c r="D57" s="52">
        <v>32428</v>
      </c>
      <c r="E57" s="54" t="e">
        <f t="shared" si="2"/>
        <v>#VALUE!</v>
      </c>
      <c r="F57" t="str">
        <f t="shared" si="3"/>
        <v>生日錯誤</v>
      </c>
    </row>
    <row r="58" spans="1:6" ht="16.5">
      <c r="A58">
        <f>'範例'!C60</f>
        <v>0</v>
      </c>
      <c r="B58" s="52" t="e">
        <f t="shared" si="4"/>
        <v>#VALUE!</v>
      </c>
      <c r="C58" t="e">
        <f t="shared" si="5"/>
        <v>#VALUE!</v>
      </c>
      <c r="D58" s="52">
        <v>32429</v>
      </c>
      <c r="E58" s="54" t="e">
        <f t="shared" si="2"/>
        <v>#VALUE!</v>
      </c>
      <c r="F58" t="str">
        <f t="shared" si="3"/>
        <v>生日錯誤</v>
      </c>
    </row>
    <row r="59" spans="1:6" ht="16.5">
      <c r="A59">
        <f>'範例'!C61</f>
        <v>0</v>
      </c>
      <c r="B59" s="52" t="e">
        <f t="shared" si="4"/>
        <v>#VALUE!</v>
      </c>
      <c r="C59" t="e">
        <f t="shared" si="5"/>
        <v>#VALUE!</v>
      </c>
      <c r="D59" s="52">
        <v>32430</v>
      </c>
      <c r="E59" s="54" t="e">
        <f t="shared" si="2"/>
        <v>#VALUE!</v>
      </c>
      <c r="F59" t="str">
        <f t="shared" si="3"/>
        <v>生日錯誤</v>
      </c>
    </row>
    <row r="60" spans="1:6" ht="16.5">
      <c r="A60">
        <f>'範例'!C62</f>
        <v>0</v>
      </c>
      <c r="B60" s="52" t="e">
        <f t="shared" si="4"/>
        <v>#VALUE!</v>
      </c>
      <c r="C60" t="e">
        <f t="shared" si="5"/>
        <v>#VALUE!</v>
      </c>
      <c r="D60" s="52">
        <v>32431</v>
      </c>
      <c r="E60" s="54" t="e">
        <f t="shared" si="2"/>
        <v>#VALUE!</v>
      </c>
      <c r="F60" t="str">
        <f t="shared" si="3"/>
        <v>生日錯誤</v>
      </c>
    </row>
    <row r="61" spans="1:6" ht="16.5">
      <c r="A61">
        <f>'範例'!C63</f>
        <v>0</v>
      </c>
      <c r="B61" s="52" t="e">
        <f t="shared" si="4"/>
        <v>#VALUE!</v>
      </c>
      <c r="C61" t="e">
        <f t="shared" si="5"/>
        <v>#VALUE!</v>
      </c>
      <c r="D61" s="52">
        <v>32432</v>
      </c>
      <c r="E61" s="54" t="e">
        <f t="shared" si="2"/>
        <v>#VALUE!</v>
      </c>
      <c r="F61" t="str">
        <f t="shared" si="3"/>
        <v>生日錯誤</v>
      </c>
    </row>
    <row r="62" spans="1:6" ht="16.5">
      <c r="A62">
        <f>'範例'!C64</f>
        <v>0</v>
      </c>
      <c r="B62" s="52" t="e">
        <f t="shared" si="4"/>
        <v>#VALUE!</v>
      </c>
      <c r="C62" t="e">
        <f t="shared" si="5"/>
        <v>#VALUE!</v>
      </c>
      <c r="D62" s="52">
        <v>32433</v>
      </c>
      <c r="E62" s="54" t="e">
        <f t="shared" si="2"/>
        <v>#VALUE!</v>
      </c>
      <c r="F62" t="str">
        <f t="shared" si="3"/>
        <v>生日錯誤</v>
      </c>
    </row>
    <row r="63" spans="1:6" ht="16.5">
      <c r="A63">
        <f>'範例'!C65</f>
        <v>0</v>
      </c>
      <c r="B63" s="52" t="e">
        <f t="shared" si="4"/>
        <v>#VALUE!</v>
      </c>
      <c r="C63" t="e">
        <f t="shared" si="5"/>
        <v>#VALUE!</v>
      </c>
      <c r="D63" s="52">
        <v>32434</v>
      </c>
      <c r="E63" s="54" t="e">
        <f t="shared" si="2"/>
        <v>#VALUE!</v>
      </c>
      <c r="F63" t="str">
        <f t="shared" si="3"/>
        <v>生日錯誤</v>
      </c>
    </row>
    <row r="64" spans="1:6" ht="16.5">
      <c r="A64">
        <f>'範例'!C66</f>
        <v>0</v>
      </c>
      <c r="B64" s="52" t="e">
        <f t="shared" si="4"/>
        <v>#VALUE!</v>
      </c>
      <c r="C64" t="e">
        <f t="shared" si="5"/>
        <v>#VALUE!</v>
      </c>
      <c r="D64" s="52">
        <v>32435</v>
      </c>
      <c r="E64" s="54" t="e">
        <f t="shared" si="2"/>
        <v>#VALUE!</v>
      </c>
      <c r="F64" t="str">
        <f t="shared" si="3"/>
        <v>生日錯誤</v>
      </c>
    </row>
    <row r="65" spans="1:6" ht="16.5">
      <c r="A65">
        <f>'範例'!C67</f>
        <v>0</v>
      </c>
      <c r="B65" s="52" t="e">
        <f t="shared" si="4"/>
        <v>#VALUE!</v>
      </c>
      <c r="C65" t="e">
        <f t="shared" si="5"/>
        <v>#VALUE!</v>
      </c>
      <c r="D65" s="52">
        <v>32436</v>
      </c>
      <c r="E65" s="54" t="e">
        <f t="shared" si="2"/>
        <v>#VALUE!</v>
      </c>
      <c r="F65" t="str">
        <f t="shared" si="3"/>
        <v>生日錯誤</v>
      </c>
    </row>
    <row r="66" spans="1:6" ht="16.5">
      <c r="A66">
        <f>'範例'!C68</f>
        <v>0</v>
      </c>
      <c r="B66" s="52" t="e">
        <f aca="true" t="shared" si="6" ref="B66:B81">IF(ISBLANK(A66),"無資料",DATEVALUE(CONCATENATE(TEXT(VALUE(IF(LEN(A66)=6,LEFT(A66,2),LEFT(A66,3)))+1911,"0000"),"/",IF(LEN(A66)=6,MID(A66,3,2),MID(A66,4,2)),"/",RIGHT(A66,2))))</f>
        <v>#VALUE!</v>
      </c>
      <c r="C66" t="e">
        <f aca="true" t="shared" si="7" ref="C66:C81">IF(B66="無資料","無資料",TEXT(YEAR(B66)-1911,"00")&amp;"年"&amp;TEXT(MONTH(B66),"00")&amp;"月"&amp;TEXT(DAY(B66),"00")&amp;"日")</f>
        <v>#VALUE!</v>
      </c>
      <c r="D66" s="52">
        <v>32437</v>
      </c>
      <c r="E66" s="54" t="e">
        <f t="shared" si="2"/>
        <v>#VALUE!</v>
      </c>
      <c r="F66" t="str">
        <f t="shared" si="3"/>
        <v>生日錯誤</v>
      </c>
    </row>
    <row r="67" spans="1:6" ht="16.5">
      <c r="A67">
        <f>'範例'!C69</f>
        <v>0</v>
      </c>
      <c r="B67" s="52" t="e">
        <f t="shared" si="6"/>
        <v>#VALUE!</v>
      </c>
      <c r="C67" t="e">
        <f t="shared" si="7"/>
        <v>#VALUE!</v>
      </c>
      <c r="D67" s="52">
        <v>32438</v>
      </c>
      <c r="E67" s="54" t="e">
        <f aca="true" t="shared" si="8" ref="E67:E81">(DATE(2014,9,1)-B67)/365</f>
        <v>#VALUE!</v>
      </c>
      <c r="F67" t="str">
        <f aca="true" t="shared" si="9" ref="F67:F81">IF(ISERROR(E67),"生日錯誤",IF(E67&lt;=0,"生日錯誤",IF(A67&gt;=910901,"國小組",IF(A67&gt;=880901,"國中組","社會組"))))</f>
        <v>生日錯誤</v>
      </c>
    </row>
    <row r="68" spans="1:6" ht="16.5">
      <c r="A68">
        <f>'範例'!C70</f>
        <v>0</v>
      </c>
      <c r="B68" s="52" t="e">
        <f t="shared" si="6"/>
        <v>#VALUE!</v>
      </c>
      <c r="C68" t="e">
        <f t="shared" si="7"/>
        <v>#VALUE!</v>
      </c>
      <c r="D68" s="52">
        <v>32439</v>
      </c>
      <c r="E68" s="54" t="e">
        <f t="shared" si="8"/>
        <v>#VALUE!</v>
      </c>
      <c r="F68" t="str">
        <f t="shared" si="9"/>
        <v>生日錯誤</v>
      </c>
    </row>
    <row r="69" spans="1:6" ht="16.5">
      <c r="A69">
        <f>'範例'!C71</f>
        <v>0</v>
      </c>
      <c r="B69" s="52" t="e">
        <f t="shared" si="6"/>
        <v>#VALUE!</v>
      </c>
      <c r="C69" t="e">
        <f t="shared" si="7"/>
        <v>#VALUE!</v>
      </c>
      <c r="D69" s="52">
        <v>32440</v>
      </c>
      <c r="E69" s="54" t="e">
        <f t="shared" si="8"/>
        <v>#VALUE!</v>
      </c>
      <c r="F69" t="str">
        <f t="shared" si="9"/>
        <v>生日錯誤</v>
      </c>
    </row>
    <row r="70" spans="1:6" ht="16.5">
      <c r="A70">
        <f>'範例'!C72</f>
        <v>0</v>
      </c>
      <c r="B70" s="52" t="e">
        <f t="shared" si="6"/>
        <v>#VALUE!</v>
      </c>
      <c r="C70" t="e">
        <f t="shared" si="7"/>
        <v>#VALUE!</v>
      </c>
      <c r="D70" s="52">
        <v>32441</v>
      </c>
      <c r="E70" s="54" t="e">
        <f t="shared" si="8"/>
        <v>#VALUE!</v>
      </c>
      <c r="F70" t="str">
        <f t="shared" si="9"/>
        <v>生日錯誤</v>
      </c>
    </row>
    <row r="71" spans="1:6" ht="16.5">
      <c r="A71">
        <f>'範例'!C73</f>
        <v>0</v>
      </c>
      <c r="B71" s="52" t="e">
        <f t="shared" si="6"/>
        <v>#VALUE!</v>
      </c>
      <c r="C71" t="e">
        <f t="shared" si="7"/>
        <v>#VALUE!</v>
      </c>
      <c r="D71" s="52">
        <v>32442</v>
      </c>
      <c r="E71" s="54" t="e">
        <f t="shared" si="8"/>
        <v>#VALUE!</v>
      </c>
      <c r="F71" t="str">
        <f t="shared" si="9"/>
        <v>生日錯誤</v>
      </c>
    </row>
    <row r="72" spans="1:6" ht="16.5">
      <c r="A72">
        <f>'範例'!C74</f>
        <v>0</v>
      </c>
      <c r="B72" s="52" t="e">
        <f t="shared" si="6"/>
        <v>#VALUE!</v>
      </c>
      <c r="C72" t="e">
        <f t="shared" si="7"/>
        <v>#VALUE!</v>
      </c>
      <c r="D72" s="52">
        <v>32443</v>
      </c>
      <c r="E72" s="54" t="e">
        <f t="shared" si="8"/>
        <v>#VALUE!</v>
      </c>
      <c r="F72" t="str">
        <f t="shared" si="9"/>
        <v>生日錯誤</v>
      </c>
    </row>
    <row r="73" spans="1:6" ht="16.5">
      <c r="A73">
        <f>'範例'!C75</f>
        <v>0</v>
      </c>
      <c r="B73" s="52" t="e">
        <f t="shared" si="6"/>
        <v>#VALUE!</v>
      </c>
      <c r="C73" t="e">
        <f t="shared" si="7"/>
        <v>#VALUE!</v>
      </c>
      <c r="D73" s="52">
        <v>32444</v>
      </c>
      <c r="E73" s="54" t="e">
        <f t="shared" si="8"/>
        <v>#VALUE!</v>
      </c>
      <c r="F73" t="str">
        <f t="shared" si="9"/>
        <v>生日錯誤</v>
      </c>
    </row>
    <row r="74" spans="1:6" ht="16.5">
      <c r="A74">
        <f>'範例'!C76</f>
        <v>0</v>
      </c>
      <c r="B74" s="52" t="e">
        <f t="shared" si="6"/>
        <v>#VALUE!</v>
      </c>
      <c r="C74" t="e">
        <f t="shared" si="7"/>
        <v>#VALUE!</v>
      </c>
      <c r="D74" s="52">
        <v>32445</v>
      </c>
      <c r="E74" s="54" t="e">
        <f t="shared" si="8"/>
        <v>#VALUE!</v>
      </c>
      <c r="F74" t="str">
        <f t="shared" si="9"/>
        <v>生日錯誤</v>
      </c>
    </row>
    <row r="75" spans="1:6" ht="16.5">
      <c r="A75">
        <f>'範例'!C77</f>
        <v>0</v>
      </c>
      <c r="B75" s="52" t="e">
        <f t="shared" si="6"/>
        <v>#VALUE!</v>
      </c>
      <c r="C75" t="e">
        <f t="shared" si="7"/>
        <v>#VALUE!</v>
      </c>
      <c r="D75" s="52">
        <v>32446</v>
      </c>
      <c r="E75" s="54" t="e">
        <f t="shared" si="8"/>
        <v>#VALUE!</v>
      </c>
      <c r="F75" t="str">
        <f t="shared" si="9"/>
        <v>生日錯誤</v>
      </c>
    </row>
    <row r="76" spans="1:6" ht="16.5">
      <c r="A76">
        <f>'範例'!C78</f>
        <v>0</v>
      </c>
      <c r="B76" s="52" t="e">
        <f t="shared" si="6"/>
        <v>#VALUE!</v>
      </c>
      <c r="C76" t="e">
        <f t="shared" si="7"/>
        <v>#VALUE!</v>
      </c>
      <c r="D76" s="52">
        <v>32447</v>
      </c>
      <c r="E76" s="54" t="e">
        <f t="shared" si="8"/>
        <v>#VALUE!</v>
      </c>
      <c r="F76" t="str">
        <f t="shared" si="9"/>
        <v>生日錯誤</v>
      </c>
    </row>
    <row r="77" spans="1:6" ht="16.5">
      <c r="A77">
        <f>'範例'!C79</f>
        <v>0</v>
      </c>
      <c r="B77" s="52" t="e">
        <f t="shared" si="6"/>
        <v>#VALUE!</v>
      </c>
      <c r="C77" t="e">
        <f t="shared" si="7"/>
        <v>#VALUE!</v>
      </c>
      <c r="D77" s="52">
        <v>32448</v>
      </c>
      <c r="E77" s="54" t="e">
        <f t="shared" si="8"/>
        <v>#VALUE!</v>
      </c>
      <c r="F77" t="str">
        <f t="shared" si="9"/>
        <v>生日錯誤</v>
      </c>
    </row>
    <row r="78" spans="1:6" ht="16.5">
      <c r="A78">
        <f>'範例'!C80</f>
        <v>0</v>
      </c>
      <c r="B78" s="52" t="e">
        <f t="shared" si="6"/>
        <v>#VALUE!</v>
      </c>
      <c r="C78" t="e">
        <f t="shared" si="7"/>
        <v>#VALUE!</v>
      </c>
      <c r="D78" s="52">
        <v>32449</v>
      </c>
      <c r="E78" s="54" t="e">
        <f t="shared" si="8"/>
        <v>#VALUE!</v>
      </c>
      <c r="F78" t="str">
        <f t="shared" si="9"/>
        <v>生日錯誤</v>
      </c>
    </row>
    <row r="79" spans="1:6" ht="16.5">
      <c r="A79">
        <f>'範例'!C81</f>
        <v>0</v>
      </c>
      <c r="B79" s="52" t="e">
        <f t="shared" si="6"/>
        <v>#VALUE!</v>
      </c>
      <c r="C79" t="e">
        <f t="shared" si="7"/>
        <v>#VALUE!</v>
      </c>
      <c r="D79" s="52">
        <v>32450</v>
      </c>
      <c r="E79" s="54" t="e">
        <f t="shared" si="8"/>
        <v>#VALUE!</v>
      </c>
      <c r="F79" t="str">
        <f t="shared" si="9"/>
        <v>生日錯誤</v>
      </c>
    </row>
    <row r="80" spans="1:6" ht="16.5">
      <c r="A80">
        <f>'範例'!C82</f>
        <v>0</v>
      </c>
      <c r="B80" s="52" t="e">
        <f t="shared" si="6"/>
        <v>#VALUE!</v>
      </c>
      <c r="C80" t="e">
        <f t="shared" si="7"/>
        <v>#VALUE!</v>
      </c>
      <c r="D80" s="52">
        <v>32451</v>
      </c>
      <c r="E80" s="54" t="e">
        <f t="shared" si="8"/>
        <v>#VALUE!</v>
      </c>
      <c r="F80" t="str">
        <f t="shared" si="9"/>
        <v>生日錯誤</v>
      </c>
    </row>
    <row r="81" spans="1:6" ht="16.5">
      <c r="A81">
        <f>'範例'!C83</f>
        <v>0</v>
      </c>
      <c r="B81" s="52" t="e">
        <f t="shared" si="6"/>
        <v>#VALUE!</v>
      </c>
      <c r="C81" t="e">
        <f t="shared" si="7"/>
        <v>#VALUE!</v>
      </c>
      <c r="D81" s="52">
        <v>32452</v>
      </c>
      <c r="E81" s="54" t="e">
        <f t="shared" si="8"/>
        <v>#VALUE!</v>
      </c>
      <c r="F81" t="str">
        <f t="shared" si="9"/>
        <v>生日錯誤</v>
      </c>
    </row>
  </sheetData>
  <sheetProtection/>
  <conditionalFormatting sqref="B2:B81 D2:D81">
    <cfRule type="cellIs" priority="1" dxfId="2" operator="equal" stopIfTrue="1">
      <formula>"男"</formula>
    </cfRule>
    <cfRule type="cellIs" priority="2" dxfId="1" operator="equal" stopIfTrue="1">
      <formula>"女"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21"/>
  <sheetViews>
    <sheetView zoomScalePageLayoutView="0" workbookViewId="0" topLeftCell="A1">
      <selection activeCell="B96" sqref="B96"/>
    </sheetView>
  </sheetViews>
  <sheetFormatPr defaultColWidth="9.00390625" defaultRowHeight="16.5"/>
  <cols>
    <col min="1" max="1" width="9.50390625" style="0" customWidth="1"/>
    <col min="2" max="2" width="6.00390625" style="0" bestFit="1" customWidth="1"/>
    <col min="3" max="3" width="12.125" style="0" bestFit="1" customWidth="1"/>
  </cols>
  <sheetData>
    <row r="1" spans="1:3" ht="16.5">
      <c r="A1" t="s">
        <v>51</v>
      </c>
      <c r="B1" t="s">
        <v>52</v>
      </c>
      <c r="C1" t="s">
        <v>53</v>
      </c>
    </row>
    <row r="2" spans="1:3" ht="16.5">
      <c r="A2">
        <v>100</v>
      </c>
      <c r="B2">
        <f aca="true" ca="1" t="shared" si="0" ref="B2:B33">YEAR(TODAY())-1911-A2</f>
        <v>3</v>
      </c>
      <c r="C2" t="s">
        <v>54</v>
      </c>
    </row>
    <row r="3" spans="1:3" ht="16.5">
      <c r="A3">
        <v>99</v>
      </c>
      <c r="B3">
        <f ca="1" t="shared" si="0"/>
        <v>4</v>
      </c>
      <c r="C3" t="s">
        <v>54</v>
      </c>
    </row>
    <row r="4" spans="1:3" ht="16.5">
      <c r="A4">
        <v>98</v>
      </c>
      <c r="B4">
        <f ca="1" t="shared" si="0"/>
        <v>5</v>
      </c>
      <c r="C4" t="s">
        <v>54</v>
      </c>
    </row>
    <row r="5" spans="1:3" ht="16.5">
      <c r="A5">
        <v>97</v>
      </c>
      <c r="B5">
        <f ca="1" t="shared" si="0"/>
        <v>6</v>
      </c>
      <c r="C5" t="s">
        <v>54</v>
      </c>
    </row>
    <row r="6" spans="1:3" ht="16.5">
      <c r="A6">
        <v>96</v>
      </c>
      <c r="B6">
        <f ca="1" t="shared" si="0"/>
        <v>7</v>
      </c>
      <c r="C6" t="s">
        <v>54</v>
      </c>
    </row>
    <row r="7" spans="1:3" ht="16.5">
      <c r="A7">
        <v>95</v>
      </c>
      <c r="B7">
        <f ca="1" t="shared" si="0"/>
        <v>8</v>
      </c>
      <c r="C7" t="s">
        <v>54</v>
      </c>
    </row>
    <row r="8" spans="1:3" ht="16.5">
      <c r="A8">
        <v>94</v>
      </c>
      <c r="B8">
        <f ca="1" t="shared" si="0"/>
        <v>9</v>
      </c>
      <c r="C8" t="s">
        <v>54</v>
      </c>
    </row>
    <row r="9" spans="1:3" ht="16.5">
      <c r="A9">
        <v>93</v>
      </c>
      <c r="B9">
        <f ca="1" t="shared" si="0"/>
        <v>10</v>
      </c>
      <c r="C9" t="s">
        <v>54</v>
      </c>
    </row>
    <row r="10" spans="1:3" ht="16.5">
      <c r="A10">
        <v>92</v>
      </c>
      <c r="B10">
        <f ca="1" t="shared" si="0"/>
        <v>11</v>
      </c>
      <c r="C10" t="s">
        <v>54</v>
      </c>
    </row>
    <row r="11" spans="1:3" ht="16.5">
      <c r="A11">
        <v>91</v>
      </c>
      <c r="B11">
        <f ca="1" t="shared" si="0"/>
        <v>12</v>
      </c>
      <c r="C11" t="s">
        <v>54</v>
      </c>
    </row>
    <row r="12" spans="1:3" ht="16.5">
      <c r="A12">
        <v>90</v>
      </c>
      <c r="B12">
        <f ca="1" t="shared" si="0"/>
        <v>13</v>
      </c>
      <c r="C12" t="s">
        <v>54</v>
      </c>
    </row>
    <row r="13" spans="1:3" ht="16.5">
      <c r="A13">
        <v>89</v>
      </c>
      <c r="B13">
        <f ca="1" t="shared" si="0"/>
        <v>14</v>
      </c>
      <c r="C13" t="s">
        <v>54</v>
      </c>
    </row>
    <row r="14" spans="1:3" ht="16.5">
      <c r="A14">
        <v>88</v>
      </c>
      <c r="B14">
        <f ca="1" t="shared" si="0"/>
        <v>15</v>
      </c>
      <c r="C14" t="s">
        <v>54</v>
      </c>
    </row>
    <row r="15" spans="1:3" ht="16.5">
      <c r="A15">
        <v>87</v>
      </c>
      <c r="B15">
        <f ca="1" t="shared" si="0"/>
        <v>16</v>
      </c>
      <c r="C15" t="s">
        <v>54</v>
      </c>
    </row>
    <row r="16" spans="1:3" ht="16.5">
      <c r="A16">
        <v>86</v>
      </c>
      <c r="B16">
        <f ca="1" t="shared" si="0"/>
        <v>17</v>
      </c>
      <c r="C16" t="s">
        <v>54</v>
      </c>
    </row>
    <row r="17" spans="1:3" ht="16.5">
      <c r="A17">
        <v>85</v>
      </c>
      <c r="B17">
        <f ca="1" t="shared" si="0"/>
        <v>18</v>
      </c>
      <c r="C17" t="s">
        <v>54</v>
      </c>
    </row>
    <row r="18" spans="1:3" ht="16.5">
      <c r="A18">
        <v>84</v>
      </c>
      <c r="B18">
        <f ca="1" t="shared" si="0"/>
        <v>19</v>
      </c>
      <c r="C18" t="s">
        <v>54</v>
      </c>
    </row>
    <row r="19" spans="1:3" ht="16.5">
      <c r="A19">
        <v>83</v>
      </c>
      <c r="B19">
        <f ca="1" t="shared" si="0"/>
        <v>20</v>
      </c>
      <c r="C19" t="s">
        <v>54</v>
      </c>
    </row>
    <row r="20" spans="1:3" ht="16.5">
      <c r="A20">
        <v>82</v>
      </c>
      <c r="B20">
        <f ca="1" t="shared" si="0"/>
        <v>21</v>
      </c>
      <c r="C20" t="s">
        <v>55</v>
      </c>
    </row>
    <row r="21" spans="1:3" ht="16.5">
      <c r="A21">
        <v>81</v>
      </c>
      <c r="B21">
        <f ca="1" t="shared" si="0"/>
        <v>22</v>
      </c>
      <c r="C21" t="s">
        <v>55</v>
      </c>
    </row>
    <row r="22" spans="1:3" ht="16.5">
      <c r="A22">
        <v>80</v>
      </c>
      <c r="B22">
        <f ca="1" t="shared" si="0"/>
        <v>23</v>
      </c>
      <c r="C22" t="s">
        <v>55</v>
      </c>
    </row>
    <row r="23" spans="1:3" ht="16.5">
      <c r="A23">
        <v>79</v>
      </c>
      <c r="B23">
        <f ca="1" t="shared" si="0"/>
        <v>24</v>
      </c>
      <c r="C23" t="s">
        <v>55</v>
      </c>
    </row>
    <row r="24" spans="1:3" ht="16.5">
      <c r="A24">
        <v>78</v>
      </c>
      <c r="B24">
        <f ca="1" t="shared" si="0"/>
        <v>25</v>
      </c>
      <c r="C24" t="s">
        <v>55</v>
      </c>
    </row>
    <row r="25" spans="1:3" ht="16.5">
      <c r="A25">
        <v>77</v>
      </c>
      <c r="B25">
        <f ca="1" t="shared" si="0"/>
        <v>26</v>
      </c>
      <c r="C25" t="s">
        <v>55</v>
      </c>
    </row>
    <row r="26" spans="1:3" ht="16.5">
      <c r="A26">
        <v>76</v>
      </c>
      <c r="B26">
        <f ca="1" t="shared" si="0"/>
        <v>27</v>
      </c>
      <c r="C26" t="s">
        <v>55</v>
      </c>
    </row>
    <row r="27" spans="1:3" ht="16.5">
      <c r="A27">
        <v>75</v>
      </c>
      <c r="B27">
        <f ca="1" t="shared" si="0"/>
        <v>28</v>
      </c>
      <c r="C27" t="s">
        <v>55</v>
      </c>
    </row>
    <row r="28" spans="1:3" ht="16.5">
      <c r="A28">
        <v>74</v>
      </c>
      <c r="B28">
        <f ca="1" t="shared" si="0"/>
        <v>29</v>
      </c>
      <c r="C28" t="s">
        <v>55</v>
      </c>
    </row>
    <row r="29" spans="1:3" ht="16.5">
      <c r="A29">
        <v>73</v>
      </c>
      <c r="B29">
        <f ca="1" t="shared" si="0"/>
        <v>30</v>
      </c>
      <c r="C29" t="s">
        <v>55</v>
      </c>
    </row>
    <row r="30" spans="1:3" ht="16.5">
      <c r="A30">
        <v>72</v>
      </c>
      <c r="B30">
        <f ca="1" t="shared" si="0"/>
        <v>31</v>
      </c>
      <c r="C30" t="s">
        <v>55</v>
      </c>
    </row>
    <row r="31" spans="1:3" ht="16.5">
      <c r="A31">
        <v>71</v>
      </c>
      <c r="B31">
        <f ca="1" t="shared" si="0"/>
        <v>32</v>
      </c>
      <c r="C31" t="s">
        <v>55</v>
      </c>
    </row>
    <row r="32" spans="1:3" ht="16.5">
      <c r="A32">
        <v>70</v>
      </c>
      <c r="B32">
        <f ca="1" t="shared" si="0"/>
        <v>33</v>
      </c>
      <c r="C32" t="s">
        <v>55</v>
      </c>
    </row>
    <row r="33" spans="1:3" ht="16.5">
      <c r="A33">
        <v>69</v>
      </c>
      <c r="B33">
        <f ca="1" t="shared" si="0"/>
        <v>34</v>
      </c>
      <c r="C33" t="s">
        <v>55</v>
      </c>
    </row>
    <row r="34" spans="1:3" ht="16.5">
      <c r="A34">
        <v>68</v>
      </c>
      <c r="B34">
        <f aca="true" ca="1" t="shared" si="1" ref="B34:B65">YEAR(TODAY())-1911-A34</f>
        <v>35</v>
      </c>
      <c r="C34" t="s">
        <v>55</v>
      </c>
    </row>
    <row r="35" spans="1:3" ht="16.5">
      <c r="A35">
        <v>67</v>
      </c>
      <c r="B35">
        <f ca="1" t="shared" si="1"/>
        <v>36</v>
      </c>
      <c r="C35" t="s">
        <v>55</v>
      </c>
    </row>
    <row r="36" spans="1:3" ht="16.5">
      <c r="A36">
        <v>66</v>
      </c>
      <c r="B36">
        <f ca="1" t="shared" si="1"/>
        <v>37</v>
      </c>
      <c r="C36" t="s">
        <v>55</v>
      </c>
    </row>
    <row r="37" spans="1:3" ht="16.5">
      <c r="A37">
        <v>65</v>
      </c>
      <c r="B37">
        <f ca="1" t="shared" si="1"/>
        <v>38</v>
      </c>
      <c r="C37" t="s">
        <v>55</v>
      </c>
    </row>
    <row r="38" spans="1:3" ht="16.5">
      <c r="A38">
        <v>64</v>
      </c>
      <c r="B38">
        <f ca="1" t="shared" si="1"/>
        <v>39</v>
      </c>
      <c r="C38" t="s">
        <v>55</v>
      </c>
    </row>
    <row r="39" spans="1:3" ht="16.5">
      <c r="A39">
        <v>63</v>
      </c>
      <c r="B39">
        <f ca="1" t="shared" si="1"/>
        <v>40</v>
      </c>
      <c r="C39" t="s">
        <v>55</v>
      </c>
    </row>
    <row r="40" spans="1:3" ht="16.5">
      <c r="A40">
        <v>62</v>
      </c>
      <c r="B40">
        <f ca="1" t="shared" si="1"/>
        <v>41</v>
      </c>
      <c r="C40" t="s">
        <v>55</v>
      </c>
    </row>
    <row r="41" spans="1:3" ht="16.5">
      <c r="A41">
        <v>61</v>
      </c>
      <c r="B41">
        <f ca="1" t="shared" si="1"/>
        <v>42</v>
      </c>
      <c r="C41" t="s">
        <v>55</v>
      </c>
    </row>
    <row r="42" spans="1:3" ht="16.5">
      <c r="A42">
        <v>60</v>
      </c>
      <c r="B42">
        <f ca="1" t="shared" si="1"/>
        <v>43</v>
      </c>
      <c r="C42" t="s">
        <v>55</v>
      </c>
    </row>
    <row r="43" spans="1:3" ht="16.5">
      <c r="A43">
        <v>59</v>
      </c>
      <c r="B43">
        <f ca="1" t="shared" si="1"/>
        <v>44</v>
      </c>
      <c r="C43" t="s">
        <v>55</v>
      </c>
    </row>
    <row r="44" spans="1:3" ht="16.5">
      <c r="A44">
        <v>58</v>
      </c>
      <c r="B44">
        <f ca="1" t="shared" si="1"/>
        <v>45</v>
      </c>
      <c r="C44" t="s">
        <v>55</v>
      </c>
    </row>
    <row r="45" spans="1:3" ht="16.5">
      <c r="A45">
        <v>57</v>
      </c>
      <c r="B45">
        <f ca="1" t="shared" si="1"/>
        <v>46</v>
      </c>
      <c r="C45" t="s">
        <v>55</v>
      </c>
    </row>
    <row r="46" spans="1:3" ht="16.5">
      <c r="A46">
        <v>56</v>
      </c>
      <c r="B46">
        <f ca="1" t="shared" si="1"/>
        <v>47</v>
      </c>
      <c r="C46" t="s">
        <v>55</v>
      </c>
    </row>
    <row r="47" spans="1:3" ht="16.5">
      <c r="A47">
        <v>55</v>
      </c>
      <c r="B47">
        <f ca="1" t="shared" si="1"/>
        <v>48</v>
      </c>
      <c r="C47" t="s">
        <v>55</v>
      </c>
    </row>
    <row r="48" spans="1:3" ht="16.5">
      <c r="A48">
        <v>54</v>
      </c>
      <c r="B48">
        <f ca="1" t="shared" si="1"/>
        <v>49</v>
      </c>
      <c r="C48" t="s">
        <v>56</v>
      </c>
    </row>
    <row r="49" spans="1:3" ht="16.5">
      <c r="A49">
        <v>53</v>
      </c>
      <c r="B49">
        <f ca="1" t="shared" si="1"/>
        <v>50</v>
      </c>
      <c r="C49" t="s">
        <v>56</v>
      </c>
    </row>
    <row r="50" spans="1:3" ht="16.5">
      <c r="A50">
        <v>52</v>
      </c>
      <c r="B50">
        <f ca="1" t="shared" si="1"/>
        <v>51</v>
      </c>
      <c r="C50" t="s">
        <v>56</v>
      </c>
    </row>
    <row r="51" spans="1:3" ht="16.5">
      <c r="A51">
        <v>51</v>
      </c>
      <c r="B51">
        <f ca="1" t="shared" si="1"/>
        <v>52</v>
      </c>
      <c r="C51" t="s">
        <v>56</v>
      </c>
    </row>
    <row r="52" spans="1:3" ht="16.5">
      <c r="A52">
        <v>50</v>
      </c>
      <c r="B52">
        <f ca="1" t="shared" si="1"/>
        <v>53</v>
      </c>
      <c r="C52" t="s">
        <v>56</v>
      </c>
    </row>
    <row r="53" spans="1:3" ht="16.5">
      <c r="A53">
        <v>49</v>
      </c>
      <c r="B53">
        <f ca="1" t="shared" si="1"/>
        <v>54</v>
      </c>
      <c r="C53" t="s">
        <v>56</v>
      </c>
    </row>
    <row r="54" spans="1:3" ht="16.5">
      <c r="A54">
        <v>48</v>
      </c>
      <c r="B54">
        <f ca="1" t="shared" si="1"/>
        <v>55</v>
      </c>
      <c r="C54" t="s">
        <v>56</v>
      </c>
    </row>
    <row r="55" spans="1:3" ht="16.5">
      <c r="A55">
        <v>47</v>
      </c>
      <c r="B55">
        <f ca="1" t="shared" si="1"/>
        <v>56</v>
      </c>
      <c r="C55" t="s">
        <v>49</v>
      </c>
    </row>
    <row r="56" spans="1:3" ht="16.5">
      <c r="A56">
        <v>46</v>
      </c>
      <c r="B56">
        <f ca="1" t="shared" si="1"/>
        <v>57</v>
      </c>
      <c r="C56" t="s">
        <v>49</v>
      </c>
    </row>
    <row r="57" spans="1:3" ht="16.5">
      <c r="A57">
        <v>45</v>
      </c>
      <c r="B57">
        <f ca="1" t="shared" si="1"/>
        <v>58</v>
      </c>
      <c r="C57" t="s">
        <v>49</v>
      </c>
    </row>
    <row r="58" spans="1:3" ht="16.5">
      <c r="A58">
        <v>44</v>
      </c>
      <c r="B58">
        <f ca="1" t="shared" si="1"/>
        <v>59</v>
      </c>
      <c r="C58" t="s">
        <v>49</v>
      </c>
    </row>
    <row r="59" spans="1:3" ht="16.5">
      <c r="A59">
        <v>43</v>
      </c>
      <c r="B59">
        <f ca="1" t="shared" si="1"/>
        <v>60</v>
      </c>
      <c r="C59" t="s">
        <v>49</v>
      </c>
    </row>
    <row r="60" spans="1:3" ht="16.5">
      <c r="A60">
        <v>42</v>
      </c>
      <c r="B60">
        <f ca="1" t="shared" si="1"/>
        <v>61</v>
      </c>
      <c r="C60" t="s">
        <v>49</v>
      </c>
    </row>
    <row r="61" spans="1:3" ht="16.5">
      <c r="A61">
        <v>41</v>
      </c>
      <c r="B61">
        <f ca="1" t="shared" si="1"/>
        <v>62</v>
      </c>
      <c r="C61" t="s">
        <v>49</v>
      </c>
    </row>
    <row r="62" spans="1:3" ht="16.5">
      <c r="A62">
        <v>40</v>
      </c>
      <c r="B62">
        <f ca="1" t="shared" si="1"/>
        <v>63</v>
      </c>
      <c r="C62" t="s">
        <v>49</v>
      </c>
    </row>
    <row r="63" spans="1:3" ht="16.5">
      <c r="A63">
        <v>39</v>
      </c>
      <c r="B63">
        <f ca="1" t="shared" si="1"/>
        <v>64</v>
      </c>
      <c r="C63" t="s">
        <v>49</v>
      </c>
    </row>
    <row r="64" spans="1:3" ht="16.5">
      <c r="A64">
        <v>38</v>
      </c>
      <c r="B64">
        <f ca="1" t="shared" si="1"/>
        <v>65</v>
      </c>
      <c r="C64" t="s">
        <v>49</v>
      </c>
    </row>
    <row r="65" spans="1:3" ht="16.5">
      <c r="A65">
        <v>37</v>
      </c>
      <c r="B65">
        <f ca="1" t="shared" si="1"/>
        <v>66</v>
      </c>
      <c r="C65" t="s">
        <v>49</v>
      </c>
    </row>
    <row r="66" spans="1:3" ht="16.5">
      <c r="A66">
        <v>36</v>
      </c>
      <c r="B66">
        <f aca="true" ca="1" t="shared" si="2" ref="B66:B97">YEAR(TODAY())-1911-A66</f>
        <v>67</v>
      </c>
      <c r="C66" t="s">
        <v>49</v>
      </c>
    </row>
    <row r="67" spans="1:3" ht="16.5">
      <c r="A67">
        <v>35</v>
      </c>
      <c r="B67">
        <f ca="1" t="shared" si="2"/>
        <v>68</v>
      </c>
      <c r="C67" t="s">
        <v>49</v>
      </c>
    </row>
    <row r="68" spans="1:3" ht="16.5">
      <c r="A68">
        <v>34</v>
      </c>
      <c r="B68">
        <f ca="1" t="shared" si="2"/>
        <v>69</v>
      </c>
      <c r="C68" t="s">
        <v>49</v>
      </c>
    </row>
    <row r="69" spans="1:3" ht="16.5">
      <c r="A69">
        <v>33</v>
      </c>
      <c r="B69">
        <f ca="1" t="shared" si="2"/>
        <v>70</v>
      </c>
      <c r="C69" t="s">
        <v>49</v>
      </c>
    </row>
    <row r="70" spans="1:3" ht="16.5">
      <c r="A70">
        <v>32</v>
      </c>
      <c r="B70">
        <f ca="1" t="shared" si="2"/>
        <v>71</v>
      </c>
      <c r="C70" t="s">
        <v>49</v>
      </c>
    </row>
    <row r="71" spans="1:3" ht="16.5">
      <c r="A71">
        <v>31</v>
      </c>
      <c r="B71">
        <f ca="1" t="shared" si="2"/>
        <v>72</v>
      </c>
      <c r="C71" t="s">
        <v>49</v>
      </c>
    </row>
    <row r="72" spans="1:3" ht="16.5">
      <c r="A72">
        <v>30</v>
      </c>
      <c r="B72">
        <f ca="1" t="shared" si="2"/>
        <v>73</v>
      </c>
      <c r="C72" t="s">
        <v>49</v>
      </c>
    </row>
    <row r="73" spans="1:3" ht="16.5">
      <c r="A73">
        <v>29</v>
      </c>
      <c r="B73">
        <f ca="1" t="shared" si="2"/>
        <v>74</v>
      </c>
      <c r="C73" t="s">
        <v>49</v>
      </c>
    </row>
    <row r="74" spans="1:3" ht="16.5">
      <c r="A74">
        <v>28</v>
      </c>
      <c r="B74">
        <f ca="1" t="shared" si="2"/>
        <v>75</v>
      </c>
      <c r="C74" t="s">
        <v>49</v>
      </c>
    </row>
    <row r="75" spans="1:3" ht="16.5">
      <c r="A75">
        <v>27</v>
      </c>
      <c r="B75">
        <f ca="1" t="shared" si="2"/>
        <v>76</v>
      </c>
      <c r="C75" t="s">
        <v>49</v>
      </c>
    </row>
    <row r="76" spans="1:3" ht="16.5">
      <c r="A76">
        <v>26</v>
      </c>
      <c r="B76">
        <f ca="1" t="shared" si="2"/>
        <v>77</v>
      </c>
      <c r="C76" t="s">
        <v>49</v>
      </c>
    </row>
    <row r="77" spans="1:3" ht="16.5">
      <c r="A77">
        <v>25</v>
      </c>
      <c r="B77">
        <f ca="1" t="shared" si="2"/>
        <v>78</v>
      </c>
      <c r="C77" t="s">
        <v>49</v>
      </c>
    </row>
    <row r="78" spans="1:3" ht="16.5">
      <c r="A78">
        <v>24</v>
      </c>
      <c r="B78">
        <f ca="1" t="shared" si="2"/>
        <v>79</v>
      </c>
      <c r="C78" t="s">
        <v>49</v>
      </c>
    </row>
    <row r="79" spans="1:3" ht="16.5">
      <c r="A79">
        <v>23</v>
      </c>
      <c r="B79">
        <f ca="1" t="shared" si="2"/>
        <v>80</v>
      </c>
      <c r="C79" t="s">
        <v>49</v>
      </c>
    </row>
    <row r="80" spans="1:3" ht="16.5">
      <c r="A80">
        <v>22</v>
      </c>
      <c r="B80">
        <f ca="1" t="shared" si="2"/>
        <v>81</v>
      </c>
      <c r="C80" t="s">
        <v>49</v>
      </c>
    </row>
    <row r="81" spans="1:3" ht="16.5">
      <c r="A81">
        <v>21</v>
      </c>
      <c r="B81">
        <f ca="1" t="shared" si="2"/>
        <v>82</v>
      </c>
      <c r="C81" t="s">
        <v>49</v>
      </c>
    </row>
    <row r="82" spans="1:3" ht="16.5">
      <c r="A82">
        <v>20</v>
      </c>
      <c r="B82">
        <f ca="1" t="shared" si="2"/>
        <v>83</v>
      </c>
      <c r="C82" t="s">
        <v>49</v>
      </c>
    </row>
    <row r="83" spans="1:3" ht="16.5">
      <c r="A83">
        <v>19</v>
      </c>
      <c r="B83">
        <f ca="1" t="shared" si="2"/>
        <v>84</v>
      </c>
      <c r="C83" t="s">
        <v>49</v>
      </c>
    </row>
    <row r="84" spans="1:3" ht="16.5">
      <c r="A84">
        <v>18</v>
      </c>
      <c r="B84">
        <f ca="1" t="shared" si="2"/>
        <v>85</v>
      </c>
      <c r="C84" t="s">
        <v>49</v>
      </c>
    </row>
    <row r="85" spans="1:3" ht="16.5">
      <c r="A85">
        <v>17</v>
      </c>
      <c r="B85">
        <f ca="1" t="shared" si="2"/>
        <v>86</v>
      </c>
      <c r="C85" t="s">
        <v>49</v>
      </c>
    </row>
    <row r="86" spans="1:3" ht="16.5">
      <c r="A86">
        <v>16</v>
      </c>
      <c r="B86">
        <f ca="1" t="shared" si="2"/>
        <v>87</v>
      </c>
      <c r="C86" t="s">
        <v>49</v>
      </c>
    </row>
    <row r="87" spans="1:3" ht="16.5">
      <c r="A87">
        <v>15</v>
      </c>
      <c r="B87">
        <f ca="1" t="shared" si="2"/>
        <v>88</v>
      </c>
      <c r="C87" t="s">
        <v>49</v>
      </c>
    </row>
    <row r="88" spans="1:3" ht="16.5">
      <c r="A88">
        <v>14</v>
      </c>
      <c r="B88">
        <f ca="1" t="shared" si="2"/>
        <v>89</v>
      </c>
      <c r="C88" t="s">
        <v>49</v>
      </c>
    </row>
    <row r="89" spans="1:3" ht="16.5">
      <c r="A89">
        <v>13</v>
      </c>
      <c r="B89">
        <f ca="1" t="shared" si="2"/>
        <v>90</v>
      </c>
      <c r="C89" t="s">
        <v>49</v>
      </c>
    </row>
    <row r="90" spans="1:3" ht="16.5">
      <c r="A90">
        <v>12</v>
      </c>
      <c r="B90">
        <f ca="1" t="shared" si="2"/>
        <v>91</v>
      </c>
      <c r="C90" t="s">
        <v>49</v>
      </c>
    </row>
    <row r="91" spans="1:3" ht="16.5">
      <c r="A91">
        <v>11</v>
      </c>
      <c r="B91">
        <f ca="1" t="shared" si="2"/>
        <v>92</v>
      </c>
      <c r="C91" t="s">
        <v>49</v>
      </c>
    </row>
    <row r="92" spans="1:3" ht="16.5">
      <c r="A92">
        <v>10</v>
      </c>
      <c r="B92">
        <f ca="1" t="shared" si="2"/>
        <v>93</v>
      </c>
      <c r="C92" t="s">
        <v>49</v>
      </c>
    </row>
    <row r="93" spans="1:3" ht="16.5">
      <c r="A93">
        <v>9</v>
      </c>
      <c r="B93">
        <f ca="1" t="shared" si="2"/>
        <v>94</v>
      </c>
      <c r="C93" t="s">
        <v>49</v>
      </c>
    </row>
    <row r="94" spans="1:3" ht="16.5">
      <c r="A94">
        <v>8</v>
      </c>
      <c r="B94">
        <f ca="1" t="shared" si="2"/>
        <v>95</v>
      </c>
      <c r="C94" t="s">
        <v>49</v>
      </c>
    </row>
    <row r="95" spans="1:3" ht="16.5">
      <c r="A95">
        <v>7</v>
      </c>
      <c r="B95">
        <f ca="1" t="shared" si="2"/>
        <v>96</v>
      </c>
      <c r="C95" t="s">
        <v>49</v>
      </c>
    </row>
    <row r="96" spans="1:3" ht="16.5">
      <c r="A96">
        <v>6</v>
      </c>
      <c r="B96">
        <f ca="1" t="shared" si="2"/>
        <v>97</v>
      </c>
      <c r="C96" s="50" t="s">
        <v>57</v>
      </c>
    </row>
    <row r="97" spans="1:3" ht="16.5">
      <c r="A97">
        <v>5</v>
      </c>
      <c r="B97">
        <f ca="1" t="shared" si="2"/>
        <v>98</v>
      </c>
      <c r="C97" s="50" t="s">
        <v>57</v>
      </c>
    </row>
    <row r="98" spans="1:3" ht="16.5">
      <c r="A98">
        <v>4</v>
      </c>
      <c r="B98">
        <f aca="true" ca="1" t="shared" si="3" ref="B98:B121">YEAR(TODAY())-1911-A98</f>
        <v>99</v>
      </c>
      <c r="C98" s="50" t="s">
        <v>58</v>
      </c>
    </row>
    <row r="99" spans="1:3" ht="16.5">
      <c r="A99">
        <v>3</v>
      </c>
      <c r="B99">
        <f ca="1" t="shared" si="3"/>
        <v>100</v>
      </c>
      <c r="C99" s="50" t="s">
        <v>58</v>
      </c>
    </row>
    <row r="100" spans="1:3" ht="16.5">
      <c r="A100">
        <v>2</v>
      </c>
      <c r="B100">
        <f ca="1" t="shared" si="3"/>
        <v>101</v>
      </c>
      <c r="C100" s="50" t="s">
        <v>59</v>
      </c>
    </row>
    <row r="101" spans="1:3" ht="16.5">
      <c r="A101">
        <v>1</v>
      </c>
      <c r="B101">
        <f ca="1" t="shared" si="3"/>
        <v>102</v>
      </c>
      <c r="C101" s="50" t="s">
        <v>59</v>
      </c>
    </row>
    <row r="102" spans="1:3" ht="16.5">
      <c r="A102">
        <v>0</v>
      </c>
      <c r="B102">
        <f ca="1" t="shared" si="3"/>
        <v>103</v>
      </c>
      <c r="C102" t="s">
        <v>50</v>
      </c>
    </row>
    <row r="103" spans="1:3" ht="16.5">
      <c r="A103">
        <v>-1</v>
      </c>
      <c r="B103">
        <f ca="1" t="shared" si="3"/>
        <v>104</v>
      </c>
      <c r="C103" t="s">
        <v>50</v>
      </c>
    </row>
    <row r="104" spans="1:3" ht="16.5">
      <c r="A104">
        <v>-2</v>
      </c>
      <c r="B104">
        <f ca="1" t="shared" si="3"/>
        <v>105</v>
      </c>
      <c r="C104" t="s">
        <v>50</v>
      </c>
    </row>
    <row r="105" spans="1:3" ht="16.5">
      <c r="A105">
        <v>-3</v>
      </c>
      <c r="B105">
        <f ca="1" t="shared" si="3"/>
        <v>106</v>
      </c>
      <c r="C105" t="s">
        <v>50</v>
      </c>
    </row>
    <row r="106" spans="1:3" ht="16.5">
      <c r="A106">
        <v>-4</v>
      </c>
      <c r="B106">
        <f ca="1" t="shared" si="3"/>
        <v>107</v>
      </c>
      <c r="C106" t="s">
        <v>50</v>
      </c>
    </row>
    <row r="107" spans="1:3" ht="16.5">
      <c r="A107">
        <v>-5</v>
      </c>
      <c r="B107">
        <f ca="1" t="shared" si="3"/>
        <v>108</v>
      </c>
      <c r="C107" t="s">
        <v>50</v>
      </c>
    </row>
    <row r="108" spans="1:3" ht="16.5">
      <c r="A108">
        <v>-6</v>
      </c>
      <c r="B108">
        <f ca="1" t="shared" si="3"/>
        <v>109</v>
      </c>
      <c r="C108" t="s">
        <v>50</v>
      </c>
    </row>
    <row r="109" spans="1:3" ht="16.5">
      <c r="A109">
        <v>-7</v>
      </c>
      <c r="B109">
        <f ca="1" t="shared" si="3"/>
        <v>110</v>
      </c>
      <c r="C109" t="s">
        <v>50</v>
      </c>
    </row>
    <row r="110" spans="1:3" ht="16.5">
      <c r="A110">
        <v>-8</v>
      </c>
      <c r="B110">
        <f ca="1" t="shared" si="3"/>
        <v>111</v>
      </c>
      <c r="C110" t="s">
        <v>50</v>
      </c>
    </row>
    <row r="111" spans="1:3" ht="16.5">
      <c r="A111">
        <v>-9</v>
      </c>
      <c r="B111">
        <f ca="1" t="shared" si="3"/>
        <v>112</v>
      </c>
      <c r="C111" t="s">
        <v>50</v>
      </c>
    </row>
    <row r="112" spans="1:3" ht="16.5">
      <c r="A112">
        <v>-10</v>
      </c>
      <c r="B112">
        <f ca="1" t="shared" si="3"/>
        <v>113</v>
      </c>
      <c r="C112" t="s">
        <v>50</v>
      </c>
    </row>
    <row r="113" spans="1:3" ht="16.5">
      <c r="A113">
        <v>-11</v>
      </c>
      <c r="B113">
        <f ca="1" t="shared" si="3"/>
        <v>114</v>
      </c>
      <c r="C113" t="s">
        <v>50</v>
      </c>
    </row>
    <row r="114" spans="1:3" ht="16.5">
      <c r="A114">
        <v>-12</v>
      </c>
      <c r="B114">
        <f ca="1" t="shared" si="3"/>
        <v>115</v>
      </c>
      <c r="C114" t="s">
        <v>50</v>
      </c>
    </row>
    <row r="115" spans="1:3" ht="16.5">
      <c r="A115">
        <v>-13</v>
      </c>
      <c r="B115">
        <f ca="1" t="shared" si="3"/>
        <v>116</v>
      </c>
      <c r="C115" t="s">
        <v>50</v>
      </c>
    </row>
    <row r="116" spans="1:3" ht="16.5">
      <c r="A116">
        <v>-14</v>
      </c>
      <c r="B116">
        <f ca="1" t="shared" si="3"/>
        <v>117</v>
      </c>
      <c r="C116" t="s">
        <v>50</v>
      </c>
    </row>
    <row r="117" spans="1:3" ht="16.5">
      <c r="A117">
        <v>-15</v>
      </c>
      <c r="B117">
        <f ca="1" t="shared" si="3"/>
        <v>118</v>
      </c>
      <c r="C117" t="s">
        <v>50</v>
      </c>
    </row>
    <row r="118" spans="1:3" ht="16.5">
      <c r="A118">
        <v>-16</v>
      </c>
      <c r="B118">
        <f ca="1" t="shared" si="3"/>
        <v>119</v>
      </c>
      <c r="C118" t="s">
        <v>50</v>
      </c>
    </row>
    <row r="119" spans="1:3" ht="16.5">
      <c r="A119">
        <v>-17</v>
      </c>
      <c r="B119">
        <f ca="1" t="shared" si="3"/>
        <v>120</v>
      </c>
      <c r="C119" t="s">
        <v>50</v>
      </c>
    </row>
    <row r="120" spans="1:3" ht="16.5">
      <c r="A120">
        <v>-18</v>
      </c>
      <c r="B120">
        <f ca="1" t="shared" si="3"/>
        <v>121</v>
      </c>
      <c r="C120" t="s">
        <v>50</v>
      </c>
    </row>
    <row r="121" spans="1:3" ht="16.5">
      <c r="A121">
        <v>-19</v>
      </c>
      <c r="B121">
        <f ca="1" t="shared" si="3"/>
        <v>122</v>
      </c>
      <c r="C121" t="s">
        <v>50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D9" sqref="D9"/>
    </sheetView>
  </sheetViews>
  <sheetFormatPr defaultColWidth="9.00390625" defaultRowHeight="16.5"/>
  <cols>
    <col min="1" max="1" width="10.50390625" style="0" bestFit="1" customWidth="1"/>
    <col min="2" max="4" width="6.00390625" style="0" bestFit="1" customWidth="1"/>
  </cols>
  <sheetData>
    <row r="1" spans="1:4" ht="16.5">
      <c r="A1" t="s">
        <v>46</v>
      </c>
      <c r="B1" t="s">
        <v>65</v>
      </c>
      <c r="C1" t="s">
        <v>66</v>
      </c>
      <c r="D1" t="s">
        <v>67</v>
      </c>
    </row>
    <row r="2" spans="1:4" ht="16.5">
      <c r="A2" t="s">
        <v>47</v>
      </c>
      <c r="B2">
        <v>3</v>
      </c>
      <c r="C2">
        <v>12</v>
      </c>
      <c r="D2">
        <v>15</v>
      </c>
    </row>
    <row r="3" spans="1:4" ht="16.5">
      <c r="A3" t="s">
        <v>48</v>
      </c>
      <c r="B3">
        <v>11.99999</v>
      </c>
      <c r="C3">
        <v>14.99999</v>
      </c>
      <c r="D3">
        <v>99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"/>
  <sheetViews>
    <sheetView zoomScale="85" zoomScaleNormal="85" zoomScalePageLayoutView="0" workbookViewId="0" topLeftCell="A1">
      <selection activeCell="D7" sqref="D7"/>
    </sheetView>
  </sheetViews>
  <sheetFormatPr defaultColWidth="8.875" defaultRowHeight="16.5"/>
  <cols>
    <col min="1" max="1" width="15.125" style="1" customWidth="1"/>
    <col min="2" max="2" width="5.50390625" style="1" customWidth="1"/>
    <col min="3" max="3" width="10.625" style="7" customWidth="1"/>
    <col min="4" max="4" width="12.50390625" style="1" customWidth="1"/>
    <col min="5" max="8" width="5.75390625" style="1" customWidth="1"/>
    <col min="9" max="9" width="7.375" style="1" customWidth="1"/>
    <col min="10" max="13" width="5.75390625" style="1" customWidth="1"/>
    <col min="14" max="14" width="7.75390625" style="1" customWidth="1"/>
    <col min="15" max="15" width="9.25390625" style="2" customWidth="1"/>
    <col min="16" max="16" width="11.125" style="2" hidden="1" customWidth="1"/>
    <col min="17" max="17" width="0" style="2" hidden="1" customWidth="1"/>
    <col min="18" max="16384" width="8.875" style="2" customWidth="1"/>
  </cols>
  <sheetData>
    <row r="1" spans="1:17" ht="48" customHeight="1" thickTop="1">
      <c r="A1" s="88" t="s">
        <v>21</v>
      </c>
      <c r="B1" s="89"/>
      <c r="C1" s="89"/>
      <c r="D1" s="90"/>
      <c r="E1" s="94" t="s">
        <v>86</v>
      </c>
      <c r="F1" s="95"/>
      <c r="G1" s="95"/>
      <c r="H1" s="95"/>
      <c r="I1" s="95"/>
      <c r="J1" s="95"/>
      <c r="K1" s="95"/>
      <c r="L1" s="95"/>
      <c r="M1" s="95"/>
      <c r="N1" s="95"/>
      <c r="O1" s="96"/>
      <c r="P1" s="1"/>
      <c r="Q1" s="1"/>
    </row>
    <row r="2" spans="1:17" ht="54" customHeight="1">
      <c r="A2" s="91"/>
      <c r="B2" s="92"/>
      <c r="C2" s="92"/>
      <c r="D2" s="93"/>
      <c r="E2" s="42" t="s">
        <v>36</v>
      </c>
      <c r="F2" s="12" t="s">
        <v>39</v>
      </c>
      <c r="G2" s="12" t="s">
        <v>38</v>
      </c>
      <c r="H2" s="12" t="s">
        <v>40</v>
      </c>
      <c r="I2" s="12" t="s">
        <v>42</v>
      </c>
      <c r="J2" s="12" t="s">
        <v>0</v>
      </c>
      <c r="K2" s="12" t="s">
        <v>43</v>
      </c>
      <c r="L2" s="12" t="s">
        <v>41</v>
      </c>
      <c r="M2" s="12" t="s">
        <v>37</v>
      </c>
      <c r="N2" s="12" t="s">
        <v>87</v>
      </c>
      <c r="O2" s="81" t="s">
        <v>23</v>
      </c>
      <c r="P2" s="1"/>
      <c r="Q2" s="1"/>
    </row>
    <row r="3" spans="1:17" s="4" customFormat="1" ht="69" customHeight="1" thickBot="1">
      <c r="A3" s="45" t="s">
        <v>24</v>
      </c>
      <c r="B3" s="46" t="s">
        <v>25</v>
      </c>
      <c r="C3" s="48" t="s">
        <v>44</v>
      </c>
      <c r="D3" s="49" t="s">
        <v>45</v>
      </c>
      <c r="E3" s="40" t="s">
        <v>22</v>
      </c>
      <c r="F3" s="10" t="s">
        <v>22</v>
      </c>
      <c r="G3" s="10" t="s">
        <v>22</v>
      </c>
      <c r="H3" s="10" t="s">
        <v>22</v>
      </c>
      <c r="I3" s="10" t="s">
        <v>22</v>
      </c>
      <c r="J3" s="10" t="s">
        <v>22</v>
      </c>
      <c r="K3" s="10" t="s">
        <v>22</v>
      </c>
      <c r="L3" s="10" t="s">
        <v>22</v>
      </c>
      <c r="M3" s="10" t="s">
        <v>22</v>
      </c>
      <c r="N3" s="10" t="s">
        <v>22</v>
      </c>
      <c r="O3" s="82"/>
      <c r="P3" s="3"/>
      <c r="Q3" s="3"/>
    </row>
    <row r="4" spans="1:17" ht="19.5">
      <c r="A4" s="43" t="s">
        <v>30</v>
      </c>
      <c r="B4" s="44"/>
      <c r="C4" s="51"/>
      <c r="D4" s="53" t="str">
        <f>IF(C4="","-",'年齡轉換'!F2)</f>
        <v>-</v>
      </c>
      <c r="E4" s="32">
        <v>1</v>
      </c>
      <c r="F4" s="15">
        <v>1</v>
      </c>
      <c r="G4" s="15">
        <v>1</v>
      </c>
      <c r="H4" s="15">
        <v>1</v>
      </c>
      <c r="I4" s="15">
        <v>1</v>
      </c>
      <c r="J4" s="15">
        <v>1</v>
      </c>
      <c r="K4" s="15">
        <v>1</v>
      </c>
      <c r="L4" s="15">
        <v>1</v>
      </c>
      <c r="M4" s="15">
        <v>1</v>
      </c>
      <c r="N4" s="15">
        <v>1</v>
      </c>
      <c r="O4" s="37">
        <f aca="true" t="shared" si="0" ref="O4:O35">COUNTA(E4:N4)</f>
        <v>10</v>
      </c>
      <c r="P4" s="1"/>
      <c r="Q4" s="1"/>
    </row>
    <row r="5" spans="1:17" ht="19.5">
      <c r="A5" s="27" t="s">
        <v>31</v>
      </c>
      <c r="B5" s="11"/>
      <c r="C5" s="51"/>
      <c r="D5" s="53" t="str">
        <f>IF(C5="","-",'年齡轉換'!F3)</f>
        <v>-</v>
      </c>
      <c r="E5" s="33">
        <v>3</v>
      </c>
      <c r="F5" s="33">
        <v>3</v>
      </c>
      <c r="G5" s="33">
        <v>3</v>
      </c>
      <c r="H5" s="33">
        <v>3</v>
      </c>
      <c r="I5" s="33">
        <v>3</v>
      </c>
      <c r="J5" s="33">
        <v>3</v>
      </c>
      <c r="K5" s="33">
        <v>3</v>
      </c>
      <c r="L5" s="33">
        <v>3</v>
      </c>
      <c r="M5" s="33">
        <v>3</v>
      </c>
      <c r="N5" s="33">
        <v>3</v>
      </c>
      <c r="O5" s="37">
        <f t="shared" si="0"/>
        <v>10</v>
      </c>
      <c r="P5" s="1"/>
      <c r="Q5" s="1"/>
    </row>
    <row r="6" spans="1:17" ht="19.5">
      <c r="A6" s="27" t="s">
        <v>32</v>
      </c>
      <c r="B6" s="11"/>
      <c r="C6" s="51"/>
      <c r="D6" s="53" t="str">
        <f>IF(C6="","-",'年齡轉換'!F4)</f>
        <v>-</v>
      </c>
      <c r="E6" s="33">
        <v>6</v>
      </c>
      <c r="F6" s="16">
        <v>6</v>
      </c>
      <c r="G6" s="16">
        <v>6</v>
      </c>
      <c r="H6" s="16">
        <v>4</v>
      </c>
      <c r="I6" s="16">
        <v>6</v>
      </c>
      <c r="J6" s="16">
        <v>6</v>
      </c>
      <c r="K6" s="16">
        <v>6</v>
      </c>
      <c r="L6" s="16">
        <v>4</v>
      </c>
      <c r="M6" s="16">
        <v>6</v>
      </c>
      <c r="N6" s="16">
        <v>4</v>
      </c>
      <c r="O6" s="37">
        <f t="shared" si="0"/>
        <v>10</v>
      </c>
      <c r="P6" s="1"/>
      <c r="Q6" s="1"/>
    </row>
    <row r="7" spans="1:17" ht="19.5">
      <c r="A7" s="27" t="s">
        <v>33</v>
      </c>
      <c r="B7" s="11"/>
      <c r="C7" s="51"/>
      <c r="D7" s="53" t="str">
        <f>IF(C7="","-",'年齡轉換'!F5)</f>
        <v>-</v>
      </c>
      <c r="E7" s="33">
        <v>8</v>
      </c>
      <c r="F7" s="16">
        <v>8</v>
      </c>
      <c r="G7" s="16">
        <v>8</v>
      </c>
      <c r="H7" s="16">
        <v>8</v>
      </c>
      <c r="I7" s="16">
        <v>8</v>
      </c>
      <c r="J7" s="16">
        <v>8</v>
      </c>
      <c r="K7" s="16">
        <v>8</v>
      </c>
      <c r="L7" s="16">
        <v>8</v>
      </c>
      <c r="M7" s="16">
        <v>8</v>
      </c>
      <c r="N7" s="16">
        <v>8</v>
      </c>
      <c r="O7" s="37">
        <f t="shared" si="0"/>
        <v>10</v>
      </c>
      <c r="P7" s="1"/>
      <c r="Q7" s="1"/>
    </row>
    <row r="8" spans="1:17" ht="19.5">
      <c r="A8" s="27" t="s">
        <v>34</v>
      </c>
      <c r="B8" s="11"/>
      <c r="C8" s="51"/>
      <c r="D8" s="53" t="str">
        <f>IF(C8="","-",'年齡轉換'!F6)</f>
        <v>-</v>
      </c>
      <c r="E8" s="33">
        <v>1</v>
      </c>
      <c r="F8" s="16">
        <v>2</v>
      </c>
      <c r="G8" s="16">
        <v>3</v>
      </c>
      <c r="H8" s="16">
        <v>4</v>
      </c>
      <c r="I8" s="16">
        <v>5</v>
      </c>
      <c r="J8" s="16">
        <v>6</v>
      </c>
      <c r="K8" s="16">
        <v>7</v>
      </c>
      <c r="L8" s="16">
        <v>8</v>
      </c>
      <c r="M8" s="16">
        <v>10</v>
      </c>
      <c r="N8" s="16">
        <v>9</v>
      </c>
      <c r="O8" s="37">
        <f t="shared" si="0"/>
        <v>10</v>
      </c>
      <c r="P8" s="1"/>
      <c r="Q8" s="1"/>
    </row>
    <row r="9" spans="1:17" ht="19.5">
      <c r="A9" s="27" t="s">
        <v>35</v>
      </c>
      <c r="B9" s="11"/>
      <c r="C9" s="51"/>
      <c r="D9" s="53" t="str">
        <f>IF(C9="","-",'年齡轉換'!F7)</f>
        <v>-</v>
      </c>
      <c r="E9" s="33">
        <v>1</v>
      </c>
      <c r="F9" s="16">
        <v>1</v>
      </c>
      <c r="G9" s="16">
        <v>1</v>
      </c>
      <c r="H9" s="16">
        <v>1</v>
      </c>
      <c r="I9" s="16">
        <v>1</v>
      </c>
      <c r="J9" s="16">
        <v>1</v>
      </c>
      <c r="K9" s="16">
        <v>1</v>
      </c>
      <c r="L9" s="16">
        <v>1</v>
      </c>
      <c r="M9" s="16">
        <v>1</v>
      </c>
      <c r="N9" s="16">
        <v>1</v>
      </c>
      <c r="O9" s="37">
        <f t="shared" si="0"/>
        <v>10</v>
      </c>
      <c r="P9" s="1"/>
      <c r="Q9" s="1"/>
    </row>
    <row r="10" spans="1:17" ht="19.5">
      <c r="A10" s="27"/>
      <c r="B10" s="11"/>
      <c r="C10" s="51"/>
      <c r="D10" s="53" t="str">
        <f>IF(C10="","-",'年齡轉換'!F8)</f>
        <v>-</v>
      </c>
      <c r="E10" s="33"/>
      <c r="F10" s="16"/>
      <c r="G10" s="16"/>
      <c r="H10" s="16"/>
      <c r="I10" s="16"/>
      <c r="J10" s="16"/>
      <c r="K10" s="16"/>
      <c r="L10" s="16"/>
      <c r="M10" s="16"/>
      <c r="N10" s="16"/>
      <c r="O10" s="37">
        <f t="shared" si="0"/>
        <v>0</v>
      </c>
      <c r="P10" s="1"/>
      <c r="Q10" s="1"/>
    </row>
    <row r="11" spans="1:17" ht="19.5">
      <c r="A11" s="27"/>
      <c r="B11" s="11"/>
      <c r="C11" s="51"/>
      <c r="D11" s="53" t="str">
        <f>IF(C11="","-",'年齡轉換'!F9)</f>
        <v>-</v>
      </c>
      <c r="E11" s="33"/>
      <c r="F11" s="16"/>
      <c r="G11" s="16"/>
      <c r="H11" s="16"/>
      <c r="I11" s="16"/>
      <c r="J11" s="16"/>
      <c r="K11" s="16"/>
      <c r="L11" s="16"/>
      <c r="M11" s="16"/>
      <c r="N11" s="16"/>
      <c r="O11" s="37">
        <f t="shared" si="0"/>
        <v>0</v>
      </c>
      <c r="P11" s="1"/>
      <c r="Q11" s="1"/>
    </row>
    <row r="12" spans="1:17" ht="19.5">
      <c r="A12" s="27"/>
      <c r="B12" s="11"/>
      <c r="C12" s="51"/>
      <c r="D12" s="53" t="str">
        <f>IF(C12="","-",'年齡轉換'!F10)</f>
        <v>-</v>
      </c>
      <c r="E12" s="33"/>
      <c r="F12" s="16"/>
      <c r="G12" s="16"/>
      <c r="H12" s="16"/>
      <c r="I12" s="16"/>
      <c r="J12" s="16"/>
      <c r="K12" s="16"/>
      <c r="L12" s="16"/>
      <c r="M12" s="16"/>
      <c r="N12" s="16"/>
      <c r="O12" s="37">
        <f t="shared" si="0"/>
        <v>0</v>
      </c>
      <c r="P12" s="1"/>
      <c r="Q12" s="1"/>
    </row>
    <row r="13" spans="1:17" ht="19.5">
      <c r="A13" s="27"/>
      <c r="B13" s="11"/>
      <c r="C13" s="51"/>
      <c r="D13" s="53" t="str">
        <f>IF(C13="","-",'年齡轉換'!F11)</f>
        <v>-</v>
      </c>
      <c r="E13" s="33"/>
      <c r="F13" s="16"/>
      <c r="G13" s="16"/>
      <c r="H13" s="16"/>
      <c r="I13" s="16"/>
      <c r="J13" s="16"/>
      <c r="K13" s="16"/>
      <c r="L13" s="16"/>
      <c r="M13" s="16"/>
      <c r="N13" s="16"/>
      <c r="O13" s="37">
        <f t="shared" si="0"/>
        <v>0</v>
      </c>
      <c r="P13" s="1"/>
      <c r="Q13" s="1"/>
    </row>
    <row r="14" spans="1:17" ht="19.5">
      <c r="A14" s="27"/>
      <c r="B14" s="11"/>
      <c r="C14" s="51"/>
      <c r="D14" s="53" t="str">
        <f>IF(C14="","-",'年齡轉換'!F12)</f>
        <v>-</v>
      </c>
      <c r="E14" s="33"/>
      <c r="F14" s="16"/>
      <c r="G14" s="16"/>
      <c r="H14" s="16"/>
      <c r="I14" s="16"/>
      <c r="J14" s="16"/>
      <c r="K14" s="16"/>
      <c r="L14" s="16"/>
      <c r="M14" s="16"/>
      <c r="N14" s="16"/>
      <c r="O14" s="37">
        <f t="shared" si="0"/>
        <v>0</v>
      </c>
      <c r="P14" s="1"/>
      <c r="Q14" s="1"/>
    </row>
    <row r="15" spans="1:17" ht="19.5">
      <c r="A15" s="27"/>
      <c r="B15" s="11"/>
      <c r="C15" s="51"/>
      <c r="D15" s="53" t="str">
        <f>IF(C15="","-",'年齡轉換'!F13)</f>
        <v>-</v>
      </c>
      <c r="E15" s="33"/>
      <c r="F15" s="16"/>
      <c r="G15" s="16"/>
      <c r="H15" s="16"/>
      <c r="I15" s="16"/>
      <c r="J15" s="16"/>
      <c r="K15" s="16"/>
      <c r="L15" s="16"/>
      <c r="M15" s="16"/>
      <c r="N15" s="16"/>
      <c r="O15" s="37">
        <f t="shared" si="0"/>
        <v>0</v>
      </c>
      <c r="P15" s="1"/>
      <c r="Q15" s="1"/>
    </row>
    <row r="16" spans="1:17" ht="19.5">
      <c r="A16" s="27"/>
      <c r="B16" s="11"/>
      <c r="C16" s="51"/>
      <c r="D16" s="53" t="str">
        <f>IF(C16="","-",'年齡轉換'!F14)</f>
        <v>-</v>
      </c>
      <c r="E16" s="33"/>
      <c r="F16" s="16"/>
      <c r="G16" s="16"/>
      <c r="H16" s="16"/>
      <c r="I16" s="16"/>
      <c r="J16" s="16"/>
      <c r="K16" s="16"/>
      <c r="L16" s="16"/>
      <c r="M16" s="16"/>
      <c r="N16" s="16"/>
      <c r="O16" s="37">
        <f t="shared" si="0"/>
        <v>0</v>
      </c>
      <c r="P16" s="1"/>
      <c r="Q16" s="1"/>
    </row>
    <row r="17" spans="1:17" ht="19.5">
      <c r="A17" s="27"/>
      <c r="B17" s="11"/>
      <c r="C17" s="51"/>
      <c r="D17" s="53" t="str">
        <f>IF(C17="","-",'年齡轉換'!F15)</f>
        <v>-</v>
      </c>
      <c r="E17" s="33"/>
      <c r="F17" s="16"/>
      <c r="G17" s="16"/>
      <c r="H17" s="16"/>
      <c r="I17" s="16"/>
      <c r="J17" s="16"/>
      <c r="K17" s="16"/>
      <c r="L17" s="16"/>
      <c r="M17" s="16"/>
      <c r="N17" s="16"/>
      <c r="O17" s="37">
        <f t="shared" si="0"/>
        <v>0</v>
      </c>
      <c r="P17" s="1"/>
      <c r="Q17" s="1"/>
    </row>
    <row r="18" spans="1:17" ht="19.5">
      <c r="A18" s="27"/>
      <c r="B18" s="11"/>
      <c r="C18" s="51"/>
      <c r="D18" s="53" t="str">
        <f>IF(C18="","-",'年齡轉換'!F16)</f>
        <v>-</v>
      </c>
      <c r="E18" s="33"/>
      <c r="F18" s="16"/>
      <c r="G18" s="16"/>
      <c r="H18" s="16"/>
      <c r="I18" s="16"/>
      <c r="J18" s="16"/>
      <c r="K18" s="16"/>
      <c r="L18" s="16"/>
      <c r="M18" s="16"/>
      <c r="N18" s="16"/>
      <c r="O18" s="37">
        <f t="shared" si="0"/>
        <v>0</v>
      </c>
      <c r="P18" s="1"/>
      <c r="Q18" s="1"/>
    </row>
    <row r="19" spans="1:17" ht="19.5">
      <c r="A19" s="27"/>
      <c r="B19" s="11"/>
      <c r="C19" s="51"/>
      <c r="D19" s="53" t="str">
        <f>IF(C19="","-",'年齡轉換'!F17)</f>
        <v>-</v>
      </c>
      <c r="E19" s="33"/>
      <c r="F19" s="16"/>
      <c r="G19" s="16"/>
      <c r="H19" s="16"/>
      <c r="I19" s="16"/>
      <c r="J19" s="16"/>
      <c r="K19" s="16"/>
      <c r="L19" s="16"/>
      <c r="M19" s="16"/>
      <c r="N19" s="16"/>
      <c r="O19" s="37">
        <f t="shared" si="0"/>
        <v>0</v>
      </c>
      <c r="P19" s="1"/>
      <c r="Q19" s="1"/>
    </row>
    <row r="20" spans="1:17" ht="19.5">
      <c r="A20" s="27"/>
      <c r="B20" s="11"/>
      <c r="C20" s="51"/>
      <c r="D20" s="53" t="str">
        <f>IF(C20="","-",'年齡轉換'!F18)</f>
        <v>-</v>
      </c>
      <c r="E20" s="33"/>
      <c r="F20" s="16"/>
      <c r="G20" s="16"/>
      <c r="H20" s="16"/>
      <c r="I20" s="16"/>
      <c r="J20" s="16"/>
      <c r="K20" s="16"/>
      <c r="L20" s="16"/>
      <c r="M20" s="16"/>
      <c r="N20" s="16"/>
      <c r="O20" s="37">
        <f t="shared" si="0"/>
        <v>0</v>
      </c>
      <c r="P20" s="1"/>
      <c r="Q20" s="1"/>
    </row>
    <row r="21" spans="1:17" ht="19.5">
      <c r="A21" s="27"/>
      <c r="B21" s="11"/>
      <c r="C21" s="51"/>
      <c r="D21" s="53" t="str">
        <f>IF(C21="","-",'年齡轉換'!F19)</f>
        <v>-</v>
      </c>
      <c r="E21" s="33"/>
      <c r="F21" s="16"/>
      <c r="G21" s="16"/>
      <c r="H21" s="16"/>
      <c r="I21" s="16"/>
      <c r="J21" s="16"/>
      <c r="K21" s="16"/>
      <c r="L21" s="16"/>
      <c r="M21" s="16"/>
      <c r="N21" s="16"/>
      <c r="O21" s="37">
        <f t="shared" si="0"/>
        <v>0</v>
      </c>
      <c r="P21" s="1"/>
      <c r="Q21" s="1"/>
    </row>
    <row r="22" spans="1:17" ht="19.5">
      <c r="A22" s="27"/>
      <c r="B22" s="11"/>
      <c r="C22" s="51"/>
      <c r="D22" s="53" t="str">
        <f>IF(C22="","-",'年齡轉換'!F20)</f>
        <v>-</v>
      </c>
      <c r="E22" s="33"/>
      <c r="F22" s="16"/>
      <c r="G22" s="16"/>
      <c r="H22" s="16"/>
      <c r="I22" s="16"/>
      <c r="J22" s="16"/>
      <c r="K22" s="16"/>
      <c r="L22" s="16"/>
      <c r="M22" s="16"/>
      <c r="N22" s="16"/>
      <c r="O22" s="37">
        <f t="shared" si="0"/>
        <v>0</v>
      </c>
      <c r="P22" s="1"/>
      <c r="Q22" s="1"/>
    </row>
    <row r="23" spans="1:17" ht="19.5">
      <c r="A23" s="27"/>
      <c r="B23" s="11"/>
      <c r="C23" s="51"/>
      <c r="D23" s="53" t="str">
        <f>IF(C23="","-",'年齡轉換'!F21)</f>
        <v>-</v>
      </c>
      <c r="E23" s="33"/>
      <c r="F23" s="16"/>
      <c r="G23" s="16"/>
      <c r="H23" s="16"/>
      <c r="I23" s="16"/>
      <c r="J23" s="16"/>
      <c r="K23" s="16"/>
      <c r="L23" s="16"/>
      <c r="M23" s="16"/>
      <c r="N23" s="16"/>
      <c r="O23" s="37">
        <f t="shared" si="0"/>
        <v>0</v>
      </c>
      <c r="P23" s="1"/>
      <c r="Q23" s="1"/>
    </row>
    <row r="24" spans="1:17" ht="19.5">
      <c r="A24" s="27"/>
      <c r="B24" s="11"/>
      <c r="C24" s="51"/>
      <c r="D24" s="53" t="str">
        <f>IF(C24="","-",'年齡轉換'!F22)</f>
        <v>-</v>
      </c>
      <c r="E24" s="33"/>
      <c r="F24" s="16"/>
      <c r="G24" s="16"/>
      <c r="H24" s="16"/>
      <c r="I24" s="16"/>
      <c r="J24" s="16"/>
      <c r="K24" s="16"/>
      <c r="L24" s="16"/>
      <c r="M24" s="16"/>
      <c r="N24" s="16"/>
      <c r="O24" s="37">
        <f t="shared" si="0"/>
        <v>0</v>
      </c>
      <c r="P24" s="1"/>
      <c r="Q24" s="1"/>
    </row>
    <row r="25" spans="1:17" ht="19.5">
      <c r="A25" s="27"/>
      <c r="B25" s="11"/>
      <c r="C25" s="51"/>
      <c r="D25" s="53" t="str">
        <f>IF(C25="","-",'年齡轉換'!F23)</f>
        <v>-</v>
      </c>
      <c r="E25" s="33"/>
      <c r="F25" s="16"/>
      <c r="G25" s="16"/>
      <c r="H25" s="16"/>
      <c r="I25" s="16"/>
      <c r="J25" s="16"/>
      <c r="K25" s="16"/>
      <c r="L25" s="16"/>
      <c r="M25" s="16"/>
      <c r="N25" s="16"/>
      <c r="O25" s="37">
        <f t="shared" si="0"/>
        <v>0</v>
      </c>
      <c r="P25" s="1"/>
      <c r="Q25" s="1"/>
    </row>
    <row r="26" spans="1:17" ht="19.5">
      <c r="A26" s="27"/>
      <c r="B26" s="11"/>
      <c r="C26" s="51"/>
      <c r="D26" s="53" t="str">
        <f>IF(C26="","-",'年齡轉換'!F24)</f>
        <v>-</v>
      </c>
      <c r="E26" s="33"/>
      <c r="F26" s="16"/>
      <c r="G26" s="16"/>
      <c r="H26" s="16"/>
      <c r="I26" s="16"/>
      <c r="J26" s="16"/>
      <c r="K26" s="16"/>
      <c r="L26" s="16"/>
      <c r="M26" s="16"/>
      <c r="N26" s="16"/>
      <c r="O26" s="37">
        <f t="shared" si="0"/>
        <v>0</v>
      </c>
      <c r="P26" s="1"/>
      <c r="Q26" s="1"/>
    </row>
    <row r="27" spans="1:17" ht="19.5">
      <c r="A27" s="27"/>
      <c r="B27" s="11"/>
      <c r="C27" s="51"/>
      <c r="D27" s="53" t="str">
        <f>IF(C27="","-",'年齡轉換'!F25)</f>
        <v>-</v>
      </c>
      <c r="E27" s="33"/>
      <c r="F27" s="16"/>
      <c r="G27" s="16"/>
      <c r="H27" s="16"/>
      <c r="I27" s="16"/>
      <c r="J27" s="16"/>
      <c r="K27" s="16"/>
      <c r="L27" s="16"/>
      <c r="M27" s="16"/>
      <c r="N27" s="16"/>
      <c r="O27" s="37">
        <f t="shared" si="0"/>
        <v>0</v>
      </c>
      <c r="P27" s="1"/>
      <c r="Q27" s="1"/>
    </row>
    <row r="28" spans="1:17" ht="19.5">
      <c r="A28" s="27"/>
      <c r="B28" s="11"/>
      <c r="C28" s="51"/>
      <c r="D28" s="53" t="str">
        <f>IF(C28="","-",'年齡轉換'!F26)</f>
        <v>-</v>
      </c>
      <c r="E28" s="33"/>
      <c r="F28" s="16"/>
      <c r="G28" s="16"/>
      <c r="H28" s="16"/>
      <c r="I28" s="16"/>
      <c r="J28" s="16"/>
      <c r="K28" s="16"/>
      <c r="L28" s="16"/>
      <c r="M28" s="16"/>
      <c r="N28" s="16"/>
      <c r="O28" s="37">
        <f t="shared" si="0"/>
        <v>0</v>
      </c>
      <c r="P28" s="1"/>
      <c r="Q28" s="1"/>
    </row>
    <row r="29" spans="1:17" ht="19.5">
      <c r="A29" s="27"/>
      <c r="B29" s="11"/>
      <c r="C29" s="51"/>
      <c r="D29" s="53" t="str">
        <f>IF(C29="","-",'年齡轉換'!F27)</f>
        <v>-</v>
      </c>
      <c r="E29" s="33"/>
      <c r="F29" s="16"/>
      <c r="G29" s="16"/>
      <c r="H29" s="16"/>
      <c r="I29" s="16"/>
      <c r="J29" s="16"/>
      <c r="K29" s="16"/>
      <c r="L29" s="16"/>
      <c r="M29" s="16"/>
      <c r="N29" s="16"/>
      <c r="O29" s="37">
        <f t="shared" si="0"/>
        <v>0</v>
      </c>
      <c r="P29" s="1"/>
      <c r="Q29" s="1"/>
    </row>
    <row r="30" spans="1:17" ht="19.5">
      <c r="A30" s="27"/>
      <c r="B30" s="11"/>
      <c r="C30" s="51"/>
      <c r="D30" s="53" t="str">
        <f>IF(C30="","-",'年齡轉換'!F28)</f>
        <v>-</v>
      </c>
      <c r="E30" s="33"/>
      <c r="F30" s="16"/>
      <c r="G30" s="16"/>
      <c r="H30" s="16"/>
      <c r="I30" s="16"/>
      <c r="J30" s="16"/>
      <c r="K30" s="16"/>
      <c r="L30" s="16"/>
      <c r="M30" s="16"/>
      <c r="N30" s="16"/>
      <c r="O30" s="37">
        <f t="shared" si="0"/>
        <v>0</v>
      </c>
      <c r="P30" s="1"/>
      <c r="Q30" s="1"/>
    </row>
    <row r="31" spans="1:17" ht="19.5">
      <c r="A31" s="27"/>
      <c r="B31" s="11"/>
      <c r="C31" s="51"/>
      <c r="D31" s="53" t="str">
        <f>IF(C31="","-",'年齡轉換'!F29)</f>
        <v>-</v>
      </c>
      <c r="E31" s="33"/>
      <c r="F31" s="16"/>
      <c r="G31" s="16"/>
      <c r="H31" s="16"/>
      <c r="I31" s="16"/>
      <c r="J31" s="16"/>
      <c r="K31" s="16"/>
      <c r="L31" s="16"/>
      <c r="M31" s="16"/>
      <c r="N31" s="16"/>
      <c r="O31" s="37">
        <f t="shared" si="0"/>
        <v>0</v>
      </c>
      <c r="P31" s="1"/>
      <c r="Q31" s="1"/>
    </row>
    <row r="32" spans="1:17" ht="19.5">
      <c r="A32" s="27"/>
      <c r="B32" s="11"/>
      <c r="C32" s="51"/>
      <c r="D32" s="53" t="str">
        <f>IF(C32="","-",'年齡轉換'!F30)</f>
        <v>-</v>
      </c>
      <c r="E32" s="33"/>
      <c r="F32" s="16"/>
      <c r="G32" s="16"/>
      <c r="H32" s="16"/>
      <c r="I32" s="16"/>
      <c r="J32" s="16"/>
      <c r="K32" s="16"/>
      <c r="L32" s="16"/>
      <c r="M32" s="16"/>
      <c r="N32" s="16"/>
      <c r="O32" s="37">
        <f t="shared" si="0"/>
        <v>0</v>
      </c>
      <c r="P32" s="1"/>
      <c r="Q32" s="1"/>
    </row>
    <row r="33" spans="1:17" ht="19.5">
      <c r="A33" s="27"/>
      <c r="B33" s="11"/>
      <c r="C33" s="51"/>
      <c r="D33" s="53" t="str">
        <f>IF(C33="","-",'年齡轉換'!F31)</f>
        <v>-</v>
      </c>
      <c r="E33" s="33"/>
      <c r="F33" s="16"/>
      <c r="G33" s="16"/>
      <c r="H33" s="16"/>
      <c r="I33" s="16"/>
      <c r="J33" s="16"/>
      <c r="K33" s="16"/>
      <c r="L33" s="16"/>
      <c r="M33" s="16"/>
      <c r="N33" s="16"/>
      <c r="O33" s="37">
        <f t="shared" si="0"/>
        <v>0</v>
      </c>
      <c r="P33" s="1"/>
      <c r="Q33" s="1"/>
    </row>
    <row r="34" spans="1:17" ht="19.5">
      <c r="A34" s="27"/>
      <c r="B34" s="11"/>
      <c r="C34" s="51"/>
      <c r="D34" s="53" t="str">
        <f>IF(C34="","-",'年齡轉換'!F32)</f>
        <v>-</v>
      </c>
      <c r="E34" s="33"/>
      <c r="F34" s="16"/>
      <c r="G34" s="16"/>
      <c r="H34" s="16"/>
      <c r="I34" s="16"/>
      <c r="J34" s="16"/>
      <c r="K34" s="16"/>
      <c r="L34" s="16"/>
      <c r="M34" s="16"/>
      <c r="N34" s="16"/>
      <c r="O34" s="37">
        <f t="shared" si="0"/>
        <v>0</v>
      </c>
      <c r="P34" s="1"/>
      <c r="Q34" s="1"/>
    </row>
    <row r="35" spans="1:17" ht="19.5">
      <c r="A35" s="27"/>
      <c r="B35" s="11"/>
      <c r="C35" s="51"/>
      <c r="D35" s="53" t="str">
        <f>IF(C35="","-",'年齡轉換'!F33)</f>
        <v>-</v>
      </c>
      <c r="E35" s="34"/>
      <c r="F35" s="17"/>
      <c r="G35" s="17"/>
      <c r="H35" s="17"/>
      <c r="I35" s="17"/>
      <c r="J35" s="17"/>
      <c r="K35" s="17"/>
      <c r="L35" s="17"/>
      <c r="M35" s="17"/>
      <c r="N35" s="17"/>
      <c r="O35" s="37">
        <f t="shared" si="0"/>
        <v>0</v>
      </c>
      <c r="P35" s="1"/>
      <c r="Q35" s="1"/>
    </row>
    <row r="36" spans="1:17" s="19" customFormat="1" ht="30" customHeight="1">
      <c r="A36" s="47" t="s">
        <v>26</v>
      </c>
      <c r="B36" s="18">
        <f>COUNTA(A4:A35)</f>
        <v>6</v>
      </c>
      <c r="C36" s="87" t="s">
        <v>27</v>
      </c>
      <c r="D36" s="84"/>
      <c r="E36" s="41">
        <f aca="true" t="shared" si="1" ref="E36:N36">COUNTIF(E4:E35,"&gt;=1")</f>
        <v>6</v>
      </c>
      <c r="F36" s="20">
        <f t="shared" si="1"/>
        <v>6</v>
      </c>
      <c r="G36" s="20">
        <f t="shared" si="1"/>
        <v>6</v>
      </c>
      <c r="H36" s="20">
        <f t="shared" si="1"/>
        <v>6</v>
      </c>
      <c r="I36" s="20">
        <f t="shared" si="1"/>
        <v>6</v>
      </c>
      <c r="J36" s="20">
        <f t="shared" si="1"/>
        <v>6</v>
      </c>
      <c r="K36" s="20">
        <f t="shared" si="1"/>
        <v>6</v>
      </c>
      <c r="L36" s="20">
        <f t="shared" si="1"/>
        <v>6</v>
      </c>
      <c r="M36" s="20">
        <f t="shared" si="1"/>
        <v>6</v>
      </c>
      <c r="N36" s="20">
        <f t="shared" si="1"/>
        <v>6</v>
      </c>
      <c r="O36" s="38">
        <f>SUM(O4:O35)</f>
        <v>60</v>
      </c>
      <c r="P36" s="14"/>
      <c r="Q36" s="14"/>
    </row>
    <row r="37" spans="1:17" s="8" customFormat="1" ht="30" customHeight="1">
      <c r="A37" s="28"/>
      <c r="B37" s="14"/>
      <c r="C37" s="83" t="s">
        <v>28</v>
      </c>
      <c r="D37" s="84"/>
      <c r="E37" s="35">
        <f aca="true" t="shared" si="2" ref="E37:N37">SUMPRODUCT(-($B$4:$B$35="男"),-(E4:E35&gt;=1)*(1))</f>
        <v>0</v>
      </c>
      <c r="F37" s="21">
        <f t="shared" si="2"/>
        <v>0</v>
      </c>
      <c r="G37" s="21">
        <f t="shared" si="2"/>
        <v>0</v>
      </c>
      <c r="H37" s="21">
        <f t="shared" si="2"/>
        <v>0</v>
      </c>
      <c r="I37" s="21">
        <f t="shared" si="2"/>
        <v>0</v>
      </c>
      <c r="J37" s="21">
        <f t="shared" si="2"/>
        <v>0</v>
      </c>
      <c r="K37" s="21">
        <f t="shared" si="2"/>
        <v>0</v>
      </c>
      <c r="L37" s="21">
        <f t="shared" si="2"/>
        <v>0</v>
      </c>
      <c r="M37" s="21">
        <f t="shared" si="2"/>
        <v>0</v>
      </c>
      <c r="N37" s="21">
        <f t="shared" si="2"/>
        <v>0</v>
      </c>
      <c r="O37" s="38">
        <f>SUMIF($B$4:$B$35,"男",O4:O35)</f>
        <v>0</v>
      </c>
      <c r="P37" s="14"/>
      <c r="Q37" s="14"/>
    </row>
    <row r="38" spans="1:15" s="8" customFormat="1" ht="30" customHeight="1" thickBot="1">
      <c r="A38" s="29"/>
      <c r="B38" s="30"/>
      <c r="C38" s="85" t="s">
        <v>29</v>
      </c>
      <c r="D38" s="86"/>
      <c r="E38" s="36">
        <f aca="true" t="shared" si="3" ref="E38:N38">SUMPRODUCT(-($B$4:$B$35="女"),-(E4:E35&gt;=1)*(1))</f>
        <v>0</v>
      </c>
      <c r="F38" s="31">
        <f t="shared" si="3"/>
        <v>0</v>
      </c>
      <c r="G38" s="31">
        <f t="shared" si="3"/>
        <v>0</v>
      </c>
      <c r="H38" s="31">
        <f t="shared" si="3"/>
        <v>0</v>
      </c>
      <c r="I38" s="31">
        <f t="shared" si="3"/>
        <v>0</v>
      </c>
      <c r="J38" s="31">
        <f t="shared" si="3"/>
        <v>0</v>
      </c>
      <c r="K38" s="31">
        <f t="shared" si="3"/>
        <v>0</v>
      </c>
      <c r="L38" s="31">
        <f t="shared" si="3"/>
        <v>0</v>
      </c>
      <c r="M38" s="31">
        <f t="shared" si="3"/>
        <v>0</v>
      </c>
      <c r="N38" s="31">
        <f t="shared" si="3"/>
        <v>0</v>
      </c>
      <c r="O38" s="39">
        <f>SUMIF($B$4:$B$35,"女",O4:O35)</f>
        <v>0</v>
      </c>
    </row>
    <row r="39" spans="1:14" ht="17.25" thickTop="1">
      <c r="A39" s="5"/>
      <c r="B39" s="3"/>
      <c r="C39" s="6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ht="16.5"/>
    <row r="41" ht="16.5"/>
    <row r="42" ht="16.5"/>
    <row r="43" ht="16.5"/>
    <row r="44" ht="16.5"/>
    <row r="45" ht="16.5"/>
    <row r="46" ht="16.5"/>
    <row r="47" spans="1:14" ht="16.5">
      <c r="A47" s="5"/>
      <c r="B47" s="3"/>
      <c r="C47" s="6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6.5">
      <c r="A48" s="5"/>
      <c r="B48" s="3"/>
      <c r="C48" s="6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6.5">
      <c r="A49" s="5"/>
      <c r="B49" s="3"/>
      <c r="C49" s="6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6.5">
      <c r="A50" s="5"/>
      <c r="B50" s="3"/>
      <c r="C50" s="6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6.5">
      <c r="A51" s="5"/>
      <c r="B51" s="3"/>
      <c r="C51" s="6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6.5">
      <c r="A52" s="5"/>
      <c r="B52" s="3"/>
      <c r="C52" s="6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6.5">
      <c r="A53" s="5"/>
      <c r="B53" s="3"/>
      <c r="C53" s="6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6.5">
      <c r="A54" s="5"/>
      <c r="B54" s="3"/>
      <c r="C54" s="6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6.5">
      <c r="A55" s="5"/>
      <c r="B55" s="3"/>
      <c r="C55" s="6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6.5">
      <c r="A56" s="5"/>
      <c r="B56" s="3"/>
      <c r="C56" s="6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6.5">
      <c r="A57" s="5"/>
      <c r="B57" s="3"/>
      <c r="C57" s="6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6.5">
      <c r="A58" s="5"/>
      <c r="B58" s="3"/>
      <c r="C58" s="6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6.5">
      <c r="A59" s="5"/>
      <c r="B59" s="3"/>
      <c r="C59" s="6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6.5">
      <c r="A60" s="5"/>
      <c r="B60" s="3"/>
      <c r="C60" s="6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6.5">
      <c r="A61" s="5"/>
      <c r="B61" s="3"/>
      <c r="C61" s="6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6.5">
      <c r="A62" s="5"/>
      <c r="B62" s="3"/>
      <c r="C62" s="6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6.5">
      <c r="A63" s="5"/>
      <c r="B63" s="3"/>
      <c r="C63" s="6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6.5">
      <c r="A64" s="5"/>
      <c r="B64" s="3"/>
      <c r="C64" s="6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6.5">
      <c r="A65" s="5"/>
      <c r="B65" s="3"/>
      <c r="C65" s="6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6.5">
      <c r="A66" s="5"/>
      <c r="B66" s="3"/>
      <c r="C66" s="6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6.5">
      <c r="A67" s="5"/>
      <c r="B67" s="3"/>
      <c r="C67" s="6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6.5">
      <c r="A68" s="5"/>
      <c r="B68" s="3"/>
      <c r="C68" s="6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6.5">
      <c r="A69" s="5"/>
      <c r="B69" s="3"/>
      <c r="C69" s="6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6.5">
      <c r="A70" s="5"/>
      <c r="B70" s="3"/>
      <c r="C70" s="6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6.5">
      <c r="A71" s="5"/>
      <c r="B71" s="3"/>
      <c r="C71" s="6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6.5">
      <c r="A72" s="5"/>
      <c r="B72" s="3"/>
      <c r="C72" s="6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6.5">
      <c r="A73" s="5"/>
      <c r="B73" s="3"/>
      <c r="C73" s="6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6.5">
      <c r="A74" s="5"/>
      <c r="B74" s="3"/>
      <c r="C74" s="6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6.5">
      <c r="A75" s="5"/>
      <c r="B75" s="3"/>
      <c r="C75" s="6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6.5">
      <c r="A76" s="5"/>
      <c r="B76" s="3"/>
      <c r="C76" s="6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6.5">
      <c r="A77" s="5"/>
      <c r="B77" s="3"/>
      <c r="C77" s="6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6.5">
      <c r="A78" s="5"/>
      <c r="B78" s="3"/>
      <c r="C78" s="6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6.5">
      <c r="A79" s="5"/>
      <c r="B79" s="3"/>
      <c r="C79" s="6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6.5">
      <c r="A80" s="5"/>
      <c r="B80" s="3"/>
      <c r="C80" s="6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6.5">
      <c r="A81" s="5"/>
      <c r="B81" s="3"/>
      <c r="C81" s="6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6.5">
      <c r="A82" s="5"/>
      <c r="B82" s="3"/>
      <c r="C82" s="6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6.5">
      <c r="A83" s="5"/>
      <c r="B83" s="3"/>
      <c r="C83" s="6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6.5">
      <c r="A84" s="5"/>
      <c r="B84" s="3"/>
      <c r="C84" s="6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6.5">
      <c r="A85" s="5"/>
      <c r="B85" s="3"/>
      <c r="C85" s="6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6.5">
      <c r="A86" s="5"/>
      <c r="B86" s="3"/>
      <c r="C86" s="6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6.5">
      <c r="A87" s="5"/>
      <c r="B87" s="3"/>
      <c r="C87" s="6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</sheetData>
  <sheetProtection insertColumns="0" insertRows="0" insertHyperlinks="0" deleteColumns="0" deleteRows="0" selectLockedCells="1" sort="0" autoFilter="0" pivotTables="0"/>
  <protectedRanges>
    <protectedRange sqref="A36:O36" name="範圍2"/>
  </protectedRanges>
  <mergeCells count="6">
    <mergeCell ref="O2:O3"/>
    <mergeCell ref="C37:D37"/>
    <mergeCell ref="C38:D38"/>
    <mergeCell ref="C36:D36"/>
    <mergeCell ref="A1:D2"/>
    <mergeCell ref="E1:O1"/>
  </mergeCells>
  <conditionalFormatting sqref="O4:O35">
    <cfRule type="cellIs" priority="1" dxfId="7" operator="greaterThan" stopIfTrue="1">
      <formula>2</formula>
    </cfRule>
  </conditionalFormatting>
  <printOptions horizontalCentered="1"/>
  <pageMargins left="0.7480314960629921" right="0.7480314960629921" top="0.984251968503937" bottom="0.5905511811023623" header="0.5118110236220472" footer="0.5118110236220472"/>
  <pageSetup fitToHeight="3" fitToWidth="1" horizontalDpi="300" verticalDpi="300" orientation="landscape" paperSize="9" r:id="rId3"/>
  <headerFooter alignWithMargins="0">
    <oddHeader>&amp;C&amp;F</oddHeader>
    <oddFooter>&amp;C第&amp;P頁，共&amp;N頁&amp;R&amp;D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JuLiRong</dc:creator>
  <cp:keywords/>
  <dc:description/>
  <cp:lastModifiedBy>user0428a</cp:lastModifiedBy>
  <cp:lastPrinted>2013-04-29T15:21:24Z</cp:lastPrinted>
  <dcterms:created xsi:type="dcterms:W3CDTF">2009-04-19T00:26:47Z</dcterms:created>
  <dcterms:modified xsi:type="dcterms:W3CDTF">2014-05-14T08:31:23Z</dcterms:modified>
  <cp:category/>
  <cp:version/>
  <cp:contentType/>
  <cp:contentStatus/>
</cp:coreProperties>
</file>